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5360" windowHeight="11370" activeTab="10"/>
  </bookViews>
  <sheets>
    <sheet name="2월" sheetId="1" r:id="rId1"/>
    <sheet name="3월" sheetId="2" r:id="rId2"/>
    <sheet name="4월" sheetId="3" r:id="rId3"/>
    <sheet name="5월" sheetId="4" r:id="rId4"/>
    <sheet name="6월" sheetId="5" r:id="rId5"/>
    <sheet name="7월" sheetId="6" r:id="rId6"/>
    <sheet name="8월" sheetId="7" r:id="rId7"/>
    <sheet name="9월" sheetId="8" r:id="rId8"/>
    <sheet name="10월" sheetId="9" r:id="rId9"/>
    <sheet name="11월" sheetId="10" r:id="rId10"/>
    <sheet name="12월" sheetId="11" r:id="rId11"/>
    <sheet name="Sheet2" sheetId="12" r:id="rId12"/>
    <sheet name="Sheet3" sheetId="13" r:id="rId13"/>
    <sheet name="Sheet4" sheetId="14" r:id="rId14"/>
    <sheet name="Sheet5" sheetId="15" r:id="rId15"/>
  </sheets>
  <definedNames/>
  <calcPr fullCalcOnLoad="1"/>
</workbook>
</file>

<file path=xl/comments10.xml><?xml version="1.0" encoding="utf-8"?>
<comments xmlns="http://schemas.openxmlformats.org/spreadsheetml/2006/main">
  <authors>
    <author>이천두</author>
    <author>LEE</author>
  </authors>
  <commentList>
    <comment ref="A26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저녁 복사만</t>
        </r>
      </text>
    </comment>
    <comment ref="G26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성윤이는 몸이 아픈관계로 새벽복사는 못하는점 복사친구들은 
이해해주세요.</t>
        </r>
      </text>
    </comment>
    <comment ref="A23" authorId="1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복사요청을 하시면 9월복사일정표에 복사 할 수 있음.</t>
        </r>
      </text>
    </comment>
    <comment ref="A25" authorId="1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복사요청을 하시면 9월복사 할 수 있음.</t>
        </r>
      </text>
    </comment>
    <comment ref="A30" authorId="1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</commentList>
</comments>
</file>

<file path=xl/comments11.xml><?xml version="1.0" encoding="utf-8"?>
<comments xmlns="http://schemas.openxmlformats.org/spreadsheetml/2006/main">
  <authors>
    <author>LEE</author>
    <author>이천두</author>
  </authors>
  <commentList>
    <comment ref="A23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복사요청을 하시면 9월복사일정표에 복사 할 수 있음.</t>
        </r>
      </text>
    </comment>
    <comment ref="A25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복사요청을 하시면 9월복사 할 수 있음.</t>
        </r>
      </text>
    </comment>
    <comment ref="A26" authorId="1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저녁 복사만</t>
        </r>
      </text>
    </comment>
    <comment ref="G26" authorId="1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성윤이는 몸이 아픈관계로 새벽복사는 못하는점 복사친구들은 
이해해주세요.</t>
        </r>
      </text>
    </comment>
    <comment ref="A30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</commentList>
</comments>
</file>

<file path=xl/comments2.xml><?xml version="1.0" encoding="utf-8"?>
<comments xmlns="http://schemas.openxmlformats.org/spreadsheetml/2006/main">
  <authors>
    <author>이천두</author>
  </authors>
  <commentList>
    <comment ref="B27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저녁 복사만</t>
        </r>
      </text>
    </comment>
  </commentList>
</comments>
</file>

<file path=xl/comments3.xml><?xml version="1.0" encoding="utf-8"?>
<comments xmlns="http://schemas.openxmlformats.org/spreadsheetml/2006/main">
  <authors>
    <author>이천두</author>
  </authors>
  <commentList>
    <comment ref="A26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저녁 복사만</t>
        </r>
      </text>
    </comment>
    <comment ref="G26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저녁 복사만</t>
        </r>
      </text>
    </comment>
  </commentList>
</comments>
</file>

<file path=xl/comments4.xml><?xml version="1.0" encoding="utf-8"?>
<comments xmlns="http://schemas.openxmlformats.org/spreadsheetml/2006/main">
  <authors>
    <author>이천두</author>
  </authors>
  <commentList>
    <comment ref="A26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저녁 복사만</t>
        </r>
      </text>
    </comment>
    <comment ref="G26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성윤이는 몸이 아픈관계로 새벽복사는 못하는점 복사친구들은 
이해해주세요.</t>
        </r>
      </text>
    </comment>
  </commentList>
</comments>
</file>

<file path=xl/comments5.xml><?xml version="1.0" encoding="utf-8"?>
<comments xmlns="http://schemas.openxmlformats.org/spreadsheetml/2006/main">
  <authors>
    <author>이천두</author>
  </authors>
  <commentList>
    <comment ref="A26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저녁 복사만</t>
        </r>
      </text>
    </comment>
    <comment ref="G26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성윤이는 몸이 아픈관계로 새벽복사는 못하는점 복사친구들은 
이해해주세요.</t>
        </r>
      </text>
    </comment>
  </commentList>
</comments>
</file>

<file path=xl/comments6.xml><?xml version="1.0" encoding="utf-8"?>
<comments xmlns="http://schemas.openxmlformats.org/spreadsheetml/2006/main">
  <authors>
    <author>이천두</author>
  </authors>
  <commentList>
    <comment ref="A26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저녁 복사만</t>
        </r>
      </text>
    </comment>
    <comment ref="G26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성윤이는 몸이 아픈관계로 새벽복사는 못하는점 복사친구들은 
이해해주세요.</t>
        </r>
      </text>
    </comment>
  </commentList>
</comments>
</file>

<file path=xl/comments7.xml><?xml version="1.0" encoding="utf-8"?>
<comments xmlns="http://schemas.openxmlformats.org/spreadsheetml/2006/main">
  <authors>
    <author>이천두</author>
    <author>LEE</author>
  </authors>
  <commentList>
    <comment ref="A26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저녁 복사만</t>
        </r>
      </text>
    </comment>
    <comment ref="G26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성윤이는 몸이 아픈관계로 새벽복사는 못하는점 복사친구들은 
이해해주세요.</t>
        </r>
      </text>
    </comment>
    <comment ref="A23" authorId="1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복사요청을 하시면 9월복사일정표에 복사 할 수 있음.</t>
        </r>
      </text>
    </comment>
    <comment ref="A25" authorId="1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복사요청을 하시면 9월복사 할 수 있음.</t>
        </r>
      </text>
    </comment>
    <comment ref="A30" authorId="1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</commentList>
</comments>
</file>

<file path=xl/comments8.xml><?xml version="1.0" encoding="utf-8"?>
<comments xmlns="http://schemas.openxmlformats.org/spreadsheetml/2006/main">
  <authors>
    <author>이천두</author>
    <author>LEE</author>
  </authors>
  <commentList>
    <comment ref="A26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저녁 복사만</t>
        </r>
      </text>
    </comment>
    <comment ref="G26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성윤이는 몸이 아픈관계로 새벽복사는 못하는점 복사친구들은 
이해해주세요.</t>
        </r>
      </text>
    </comment>
    <comment ref="A23" authorId="1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복사요청을 하시면 9월복사일정표에 복사 할 수 있음.</t>
        </r>
      </text>
    </comment>
    <comment ref="A25" authorId="1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복사요청을 하시면 9월복사 할 수 있음.</t>
        </r>
      </text>
    </comment>
    <comment ref="A30" authorId="1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</commentList>
</comments>
</file>

<file path=xl/comments9.xml><?xml version="1.0" encoding="utf-8"?>
<comments xmlns="http://schemas.openxmlformats.org/spreadsheetml/2006/main">
  <authors>
    <author>이천두</author>
    <author>LEE</author>
  </authors>
  <commentList>
    <comment ref="A26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저녁 복사만</t>
        </r>
      </text>
    </comment>
    <comment ref="G26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성윤이는 몸이 아픈관계로 새벽복사는 못하는점 복사친구들은 
이해해주세요.</t>
        </r>
      </text>
    </comment>
    <comment ref="A23" authorId="1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복사요청을 하시면 9월복사일정표에 복사 할 수 있음.</t>
        </r>
      </text>
    </comment>
    <comment ref="A25" authorId="1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복사요청을 하시면 9월복사 할 수 있음.</t>
        </r>
      </text>
    </comment>
    <comment ref="A30" authorId="1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</commentList>
</comments>
</file>

<file path=xl/sharedStrings.xml><?xml version="1.0" encoding="utf-8"?>
<sst xmlns="http://schemas.openxmlformats.org/spreadsheetml/2006/main" count="1471" uniqueCount="503">
  <si>
    <t>화요일</t>
  </si>
  <si>
    <t>오전6시</t>
  </si>
  <si>
    <t>2월 복사 일정표 (초등부)</t>
  </si>
  <si>
    <t>일  자</t>
  </si>
  <si>
    <t>요일</t>
  </si>
  <si>
    <t>일요일</t>
  </si>
  <si>
    <t>월요일</t>
  </si>
  <si>
    <t>화요일</t>
  </si>
  <si>
    <t>목요일</t>
  </si>
  <si>
    <t>시간</t>
  </si>
  <si>
    <t>오전6시</t>
  </si>
  <si>
    <t>오후7시30분</t>
  </si>
  <si>
    <t>신상현</t>
  </si>
  <si>
    <t>김여진</t>
  </si>
  <si>
    <t>김경태</t>
  </si>
  <si>
    <t>조성윤</t>
  </si>
  <si>
    <t>이정엽</t>
  </si>
  <si>
    <t>김성수</t>
  </si>
  <si>
    <t>변동준</t>
  </si>
  <si>
    <t>정호연</t>
  </si>
  <si>
    <t>방민성</t>
  </si>
  <si>
    <t>조근원</t>
  </si>
  <si>
    <t>신상준</t>
  </si>
  <si>
    <t>이유진</t>
  </si>
  <si>
    <t>전성규</t>
  </si>
  <si>
    <t>조윤성</t>
  </si>
  <si>
    <t>이민엽</t>
  </si>
  <si>
    <t>김병희</t>
  </si>
  <si>
    <t>김하은</t>
  </si>
  <si>
    <t>유헌목</t>
  </si>
  <si>
    <t>이민경</t>
  </si>
  <si>
    <t>목요일</t>
  </si>
  <si>
    <t>토요일</t>
  </si>
  <si>
    <t>일요일</t>
  </si>
  <si>
    <t>월요일</t>
  </si>
  <si>
    <t>오후4시</t>
  </si>
  <si>
    <t>신상현</t>
  </si>
  <si>
    <t>방민성</t>
  </si>
  <si>
    <t>정호연</t>
  </si>
  <si>
    <t>신상준</t>
  </si>
  <si>
    <t>백수현</t>
  </si>
  <si>
    <t>유헌목</t>
  </si>
  <si>
    <t>주복사</t>
  </si>
  <si>
    <t>부복사</t>
  </si>
  <si>
    <t>주복사</t>
  </si>
  <si>
    <t>부복사</t>
  </si>
  <si>
    <t>전성규</t>
  </si>
  <si>
    <t>김경태</t>
  </si>
  <si>
    <t>조근원</t>
  </si>
  <si>
    <t>이민경</t>
  </si>
  <si>
    <t>김여진</t>
  </si>
  <si>
    <t>조성윤</t>
  </si>
  <si>
    <t>김성수</t>
  </si>
  <si>
    <t>곽명헌</t>
  </si>
  <si>
    <t>변동준</t>
  </si>
  <si>
    <t>백수현</t>
  </si>
  <si>
    <t>일  자</t>
  </si>
  <si>
    <t>요일</t>
  </si>
  <si>
    <t>일요일</t>
  </si>
  <si>
    <t>월요일</t>
  </si>
  <si>
    <t>화요일</t>
  </si>
  <si>
    <t>목요일</t>
  </si>
  <si>
    <t>시간</t>
  </si>
  <si>
    <t>오전6시</t>
  </si>
  <si>
    <t>오후7시30분</t>
  </si>
  <si>
    <t>주복사</t>
  </si>
  <si>
    <t>부복사</t>
  </si>
  <si>
    <t>토요일</t>
  </si>
  <si>
    <t>오후4시</t>
  </si>
  <si>
    <t>3월 복사 일정표 (초등부)</t>
  </si>
  <si>
    <t>월요일</t>
  </si>
  <si>
    <t>화요일</t>
  </si>
  <si>
    <r>
      <t>오후7시</t>
    </r>
    <r>
      <rPr>
        <sz val="11"/>
        <rFont val="돋움"/>
        <family val="3"/>
      </rPr>
      <t>30분</t>
    </r>
  </si>
  <si>
    <t>목요일</t>
  </si>
  <si>
    <t>토요일</t>
  </si>
  <si>
    <t>오후4시</t>
  </si>
  <si>
    <t>일요일</t>
  </si>
  <si>
    <t>오전6시</t>
  </si>
  <si>
    <t>김성수(스테파노)</t>
  </si>
  <si>
    <t>김석환(안드레아)</t>
  </si>
  <si>
    <t>정호연(미카엘)</t>
  </si>
  <si>
    <t>조근원(헤드비제스)</t>
  </si>
  <si>
    <t>이정엽(요한)</t>
  </si>
  <si>
    <t>김병희(스테파노)</t>
  </si>
  <si>
    <t>김하은(도미니코)</t>
  </si>
  <si>
    <t>변동준(야고보)</t>
  </si>
  <si>
    <t>조성윤(베르나르도)</t>
  </si>
  <si>
    <t>신상준(프란치스코)</t>
  </si>
  <si>
    <t>유헌목(루카)</t>
  </si>
  <si>
    <t>이민엽(레오)</t>
  </si>
  <si>
    <t>이민경(안나)</t>
  </si>
  <si>
    <t>조윤성(라파엘라)</t>
  </si>
  <si>
    <t>백수현(리디아)</t>
  </si>
  <si>
    <t>이유진(비비안나)</t>
  </si>
  <si>
    <t>정호연</t>
  </si>
  <si>
    <t>김석환</t>
  </si>
  <si>
    <t>김하은</t>
  </si>
  <si>
    <r>
      <t>목요일(성시간</t>
    </r>
    <r>
      <rPr>
        <sz val="11"/>
        <rFont val="돋움"/>
        <family val="3"/>
      </rPr>
      <t>)</t>
    </r>
  </si>
  <si>
    <t>이민엽</t>
  </si>
  <si>
    <t>이정엽</t>
  </si>
  <si>
    <t>조성윤</t>
  </si>
  <si>
    <t>조윤성</t>
  </si>
  <si>
    <t>김병희</t>
  </si>
  <si>
    <t>김성수</t>
  </si>
  <si>
    <t>김석환</t>
  </si>
  <si>
    <t>조근원</t>
  </si>
  <si>
    <t>이민경</t>
  </si>
  <si>
    <t>이유진</t>
  </si>
  <si>
    <t>유헌목</t>
  </si>
  <si>
    <t>김하은</t>
  </si>
  <si>
    <t>백수현</t>
  </si>
  <si>
    <t>변동준</t>
  </si>
  <si>
    <t>정호연</t>
  </si>
  <si>
    <t>신상준</t>
  </si>
  <si>
    <t>이유진</t>
  </si>
  <si>
    <t>김석환</t>
  </si>
  <si>
    <t>김병희</t>
  </si>
  <si>
    <t>김성수</t>
  </si>
  <si>
    <t>조성윤</t>
  </si>
  <si>
    <t>이민경</t>
  </si>
  <si>
    <t>유헌목</t>
  </si>
  <si>
    <t>김하은</t>
  </si>
  <si>
    <t>백수현</t>
  </si>
  <si>
    <t>조윤성</t>
  </si>
  <si>
    <t>신상준</t>
  </si>
  <si>
    <t>정호연</t>
  </si>
  <si>
    <t>조근원</t>
  </si>
  <si>
    <t>변동준</t>
  </si>
  <si>
    <t>김석환</t>
  </si>
  <si>
    <t>이민경</t>
  </si>
  <si>
    <t>조성윤</t>
  </si>
  <si>
    <t>유헌목</t>
  </si>
  <si>
    <t>김하은</t>
  </si>
  <si>
    <t>조근원</t>
  </si>
  <si>
    <t>이민엽</t>
  </si>
  <si>
    <t>이정엽</t>
  </si>
  <si>
    <t>합계</t>
  </si>
  <si>
    <t>성명</t>
  </si>
  <si>
    <t>학년</t>
  </si>
  <si>
    <t>새벽</t>
  </si>
  <si>
    <t>토요일</t>
  </si>
  <si>
    <t>합계</t>
  </si>
  <si>
    <t>총합계</t>
  </si>
  <si>
    <t>성시간 : 정호연, 김석환으로 함</t>
  </si>
  <si>
    <t>저녁</t>
  </si>
  <si>
    <t>조윤성</t>
  </si>
  <si>
    <t>김병희</t>
  </si>
  <si>
    <t>이유진</t>
  </si>
  <si>
    <t>김석환</t>
  </si>
  <si>
    <t>조근원</t>
  </si>
  <si>
    <t>김하은</t>
  </si>
  <si>
    <t>백수현</t>
  </si>
  <si>
    <t>신상준</t>
  </si>
  <si>
    <t>김성수</t>
  </si>
  <si>
    <t>일  자</t>
  </si>
  <si>
    <t>요일</t>
  </si>
  <si>
    <t>토요일</t>
  </si>
  <si>
    <t>시간</t>
  </si>
  <si>
    <t>오후7시30분</t>
  </si>
  <si>
    <t>주복사</t>
  </si>
  <si>
    <t>부복사</t>
  </si>
  <si>
    <t>성명</t>
  </si>
  <si>
    <t>학년</t>
  </si>
  <si>
    <t>새벽</t>
  </si>
  <si>
    <t>4월 복사 일정표 (초등부)</t>
  </si>
  <si>
    <t>김성수
(스테파노)</t>
  </si>
  <si>
    <t>4월 복사 내역</t>
  </si>
  <si>
    <r>
      <t>전체 복사 내역</t>
    </r>
    <r>
      <rPr>
        <b/>
        <sz val="16"/>
        <rFont val="HY헤드라인M"/>
        <family val="1"/>
      </rPr>
      <t>(매월 복사 내역 집계)</t>
    </r>
  </si>
  <si>
    <t>조근원
(헤드비제스)</t>
  </si>
  <si>
    <t>김석환
(안드레아)</t>
  </si>
  <si>
    <t>정호연
(미카엘)</t>
  </si>
  <si>
    <t>이정엽
(요한)</t>
  </si>
  <si>
    <t>김병희
(스테파노)</t>
  </si>
  <si>
    <t>김하은
(도미니코)</t>
  </si>
  <si>
    <t>변동준
(야고보)</t>
  </si>
  <si>
    <t>조성윤
(베르나르도)</t>
  </si>
  <si>
    <t>신상준
(프란치스코)</t>
  </si>
  <si>
    <t>유헌목
(루카)</t>
  </si>
  <si>
    <t>이민엽
(레오)</t>
  </si>
  <si>
    <t>이민경
(안나)</t>
  </si>
  <si>
    <t>조윤성
(라파엘라)</t>
  </si>
  <si>
    <t>백수현
(리디아)</t>
  </si>
  <si>
    <t>이유진
(비비안나)</t>
  </si>
  <si>
    <t>정호연</t>
  </si>
  <si>
    <t>조성윤</t>
  </si>
  <si>
    <t>백수현</t>
  </si>
  <si>
    <t>신상준</t>
  </si>
  <si>
    <t>오전6시</t>
  </si>
  <si>
    <r>
      <t>오후7시</t>
    </r>
    <r>
      <rPr>
        <sz val="11"/>
        <rFont val="돋움"/>
        <family val="3"/>
      </rPr>
      <t>30분</t>
    </r>
  </si>
  <si>
    <t>오후4시</t>
  </si>
  <si>
    <t>이민엽</t>
  </si>
  <si>
    <t>이정엽</t>
  </si>
  <si>
    <t>조윤성</t>
  </si>
  <si>
    <t>이유진</t>
  </si>
  <si>
    <t>김석환</t>
  </si>
  <si>
    <t>김성수</t>
  </si>
  <si>
    <t>김병희</t>
  </si>
  <si>
    <t>이민경</t>
  </si>
  <si>
    <t>조근원</t>
  </si>
  <si>
    <t>유헌목</t>
  </si>
  <si>
    <t>김하은</t>
  </si>
  <si>
    <t>이유진</t>
  </si>
  <si>
    <t>오전6시</t>
  </si>
  <si>
    <t>일요일</t>
  </si>
  <si>
    <t>김성수</t>
  </si>
  <si>
    <t>유헌목</t>
  </si>
  <si>
    <t>오전9시
(학생미사)</t>
  </si>
  <si>
    <t>일  자</t>
  </si>
  <si>
    <t>요일</t>
  </si>
  <si>
    <t>토요일</t>
  </si>
  <si>
    <t>시간</t>
  </si>
  <si>
    <t>주복사</t>
  </si>
  <si>
    <t>부복사</t>
  </si>
  <si>
    <t>성시간 : 정호연, 김석환으로 함</t>
  </si>
  <si>
    <r>
      <t>전체 복사 내역</t>
    </r>
    <r>
      <rPr>
        <b/>
        <sz val="16"/>
        <rFont val="HY헤드라인M"/>
        <family val="1"/>
      </rPr>
      <t>(매월 복사 내역 집계)</t>
    </r>
  </si>
  <si>
    <t>성명</t>
  </si>
  <si>
    <t>학년</t>
  </si>
  <si>
    <t>새벽</t>
  </si>
  <si>
    <t>저녁</t>
  </si>
  <si>
    <t>합계</t>
  </si>
  <si>
    <t>김성수
(스테파노)</t>
  </si>
  <si>
    <t>김석환
(안드레아)</t>
  </si>
  <si>
    <t>정호연
(미카엘)</t>
  </si>
  <si>
    <t>조근원
(헤드비제스)</t>
  </si>
  <si>
    <t>이정엽
(요한)</t>
  </si>
  <si>
    <t>김병희
(스테파노)</t>
  </si>
  <si>
    <t>김하은
(도미니코)</t>
  </si>
  <si>
    <t>변동준
(야고보)</t>
  </si>
  <si>
    <t>조성윤
(베르나르도)</t>
  </si>
  <si>
    <t>신상준
(프란치스코)</t>
  </si>
  <si>
    <t>유헌목
(루카)</t>
  </si>
  <si>
    <t>이민엽
(레오)</t>
  </si>
  <si>
    <t>이민경
(안나)</t>
  </si>
  <si>
    <t>조윤성
(라파엘라)</t>
  </si>
  <si>
    <t>백수현
(리디아)</t>
  </si>
  <si>
    <t>이유진
(비비안나)</t>
  </si>
  <si>
    <t>총합계</t>
  </si>
  <si>
    <t>5월 복사 일정표 (초등부)</t>
  </si>
  <si>
    <t>화요일</t>
  </si>
  <si>
    <r>
      <t>오후7시</t>
    </r>
    <r>
      <rPr>
        <sz val="11"/>
        <rFont val="돋움"/>
        <family val="3"/>
      </rPr>
      <t>30분</t>
    </r>
  </si>
  <si>
    <t>월요일</t>
  </si>
  <si>
    <t>오전6시</t>
  </si>
  <si>
    <t>5월 복사 내역</t>
  </si>
  <si>
    <t>김하은</t>
  </si>
  <si>
    <t>변동준</t>
  </si>
  <si>
    <t>정호연</t>
  </si>
  <si>
    <t>유헌목</t>
  </si>
  <si>
    <t>일  자</t>
  </si>
  <si>
    <t>요일</t>
  </si>
  <si>
    <t>토요일</t>
  </si>
  <si>
    <t>시간</t>
  </si>
  <si>
    <t>오전6시</t>
  </si>
  <si>
    <t>주복사</t>
  </si>
  <si>
    <t>부복사</t>
  </si>
  <si>
    <t>성시간 : 정호연, 김석환으로 함</t>
  </si>
  <si>
    <r>
      <t>전체 복사 내역</t>
    </r>
    <r>
      <rPr>
        <b/>
        <sz val="16"/>
        <rFont val="HY헤드라인M"/>
        <family val="1"/>
      </rPr>
      <t>(매월 복사 내역 집계)</t>
    </r>
  </si>
  <si>
    <t>성명</t>
  </si>
  <si>
    <t>학년</t>
  </si>
  <si>
    <t>새벽</t>
  </si>
  <si>
    <t>저녁</t>
  </si>
  <si>
    <t>합계</t>
  </si>
  <si>
    <t>김성수
(스테파노)</t>
  </si>
  <si>
    <t>김석환
(안드레아)</t>
  </si>
  <si>
    <t>정호연
(미카엘)</t>
  </si>
  <si>
    <t>조근원
(헤드비제스)</t>
  </si>
  <si>
    <t>이정엽
(요한)</t>
  </si>
  <si>
    <t>김병희
(스테파노)</t>
  </si>
  <si>
    <t>김하은
(도미니코)</t>
  </si>
  <si>
    <t>변동준
(야고보)</t>
  </si>
  <si>
    <t>조성윤
(베르나르도)</t>
  </si>
  <si>
    <t>신상준
(프란치스코)</t>
  </si>
  <si>
    <t>유헌목
(루카)</t>
  </si>
  <si>
    <t>이민엽
(레오)</t>
  </si>
  <si>
    <t>이민경
(안나)</t>
  </si>
  <si>
    <t>조윤성
(라파엘라)</t>
  </si>
  <si>
    <t>백수현
(리디아)</t>
  </si>
  <si>
    <t>이유진
(비비안나)</t>
  </si>
  <si>
    <t>총합계</t>
  </si>
  <si>
    <t>6월 복사 일정표 (초등부)</t>
  </si>
  <si>
    <t>6월 복사 내역</t>
  </si>
  <si>
    <t>조근원</t>
  </si>
  <si>
    <t>김하은</t>
  </si>
  <si>
    <t>유헌목</t>
  </si>
  <si>
    <t>신상준</t>
  </si>
  <si>
    <t>이민엽</t>
  </si>
  <si>
    <t>이정엽</t>
  </si>
  <si>
    <t>김병희</t>
  </si>
  <si>
    <t>김성수</t>
  </si>
  <si>
    <t>백수현</t>
  </si>
  <si>
    <t>조근원</t>
  </si>
  <si>
    <t>조윤성</t>
  </si>
  <si>
    <t>정호연</t>
  </si>
  <si>
    <t>조성윤</t>
  </si>
  <si>
    <t>화요일</t>
  </si>
  <si>
    <t>일요일</t>
  </si>
  <si>
    <t>월요일</t>
  </si>
  <si>
    <t>정호연</t>
  </si>
  <si>
    <t>오후7시30분</t>
  </si>
  <si>
    <t>목요일
(성시간)</t>
  </si>
  <si>
    <t>금요일</t>
  </si>
  <si>
    <t>목요일</t>
  </si>
  <si>
    <t>일  자</t>
  </si>
  <si>
    <t>요일</t>
  </si>
  <si>
    <t>토요일</t>
  </si>
  <si>
    <t>시간</t>
  </si>
  <si>
    <t>주복사</t>
  </si>
  <si>
    <t>부복사</t>
  </si>
  <si>
    <t>성시간 : 정호연, 김석환으로 함</t>
  </si>
  <si>
    <r>
      <t>전체 복사 내역</t>
    </r>
    <r>
      <rPr>
        <b/>
        <sz val="16"/>
        <rFont val="HY헤드라인M"/>
        <family val="1"/>
      </rPr>
      <t>(매월 복사 내역 집계)</t>
    </r>
  </si>
  <si>
    <t>성명</t>
  </si>
  <si>
    <t>학년</t>
  </si>
  <si>
    <t>새벽</t>
  </si>
  <si>
    <t>저녁</t>
  </si>
  <si>
    <t>합계</t>
  </si>
  <si>
    <t>김성수
(스테파노)</t>
  </si>
  <si>
    <t>김석환
(안드레아)</t>
  </si>
  <si>
    <t>정호연
(미카엘)</t>
  </si>
  <si>
    <t>조근원
(헤드비제스)</t>
  </si>
  <si>
    <t>이정엽
(요한)</t>
  </si>
  <si>
    <t>김병희
(스테파노)</t>
  </si>
  <si>
    <t>김하은
(도미니코)</t>
  </si>
  <si>
    <t>변동준
(야고보)</t>
  </si>
  <si>
    <t>조성윤
(베르나르도)</t>
  </si>
  <si>
    <t>신상준
(프란치스코)</t>
  </si>
  <si>
    <t>유헌목
(루카)</t>
  </si>
  <si>
    <t>이민엽
(레오)</t>
  </si>
  <si>
    <t>이민경
(안나)</t>
  </si>
  <si>
    <t>조윤성
(라파엘라)</t>
  </si>
  <si>
    <t>백수현
(리디아)</t>
  </si>
  <si>
    <t>이유진
(비비안나)</t>
  </si>
  <si>
    <t>총합계</t>
  </si>
  <si>
    <t>7월 복사 일정표 (초등부)</t>
  </si>
  <si>
    <t>7월 복사 내역</t>
  </si>
  <si>
    <t>오후7시30분</t>
  </si>
  <si>
    <t>오후4시</t>
  </si>
  <si>
    <t>오전6시</t>
  </si>
  <si>
    <t>목요일</t>
  </si>
  <si>
    <t>토요일</t>
  </si>
  <si>
    <t>일요일</t>
  </si>
  <si>
    <t>월요일</t>
  </si>
  <si>
    <t>화요일</t>
  </si>
  <si>
    <t>김하은</t>
  </si>
  <si>
    <t>정호연</t>
  </si>
  <si>
    <t>백수현</t>
  </si>
  <si>
    <t>김성수</t>
  </si>
  <si>
    <t>조근원</t>
  </si>
  <si>
    <t>일  자</t>
  </si>
  <si>
    <t>요일</t>
  </si>
  <si>
    <t>목요일</t>
  </si>
  <si>
    <t>토요일</t>
  </si>
  <si>
    <t>시간</t>
  </si>
  <si>
    <t>오후7시30분</t>
  </si>
  <si>
    <t>오전6시</t>
  </si>
  <si>
    <t>주복사</t>
  </si>
  <si>
    <t>부복사</t>
  </si>
  <si>
    <t>성시간 : 정호연, 김석환으로 함</t>
  </si>
  <si>
    <r>
      <t>전체 복사 내역</t>
    </r>
    <r>
      <rPr>
        <b/>
        <sz val="16"/>
        <rFont val="HY헤드라인M"/>
        <family val="1"/>
      </rPr>
      <t>(매월 복사 내역 집계)</t>
    </r>
  </si>
  <si>
    <t>성명</t>
  </si>
  <si>
    <t>학년</t>
  </si>
  <si>
    <t>새벽</t>
  </si>
  <si>
    <t>저녁</t>
  </si>
  <si>
    <t>합계</t>
  </si>
  <si>
    <t>김성수
(스테파노)</t>
  </si>
  <si>
    <t>김석환
(안드레아)</t>
  </si>
  <si>
    <t>정호연
(미카엘)</t>
  </si>
  <si>
    <t>조근원
(헤드비제스)</t>
  </si>
  <si>
    <t>이정엽
(요한)</t>
  </si>
  <si>
    <t>김병희
(스테파노)</t>
  </si>
  <si>
    <t>김하은
(도미니코)</t>
  </si>
  <si>
    <t>변동준
(야고보)</t>
  </si>
  <si>
    <t>조성윤
(베르나르도)</t>
  </si>
  <si>
    <t>신상준
(프란치스코)</t>
  </si>
  <si>
    <t>유헌목
(루카)</t>
  </si>
  <si>
    <t>이민엽
(레오)</t>
  </si>
  <si>
    <t>이민경
(안나)</t>
  </si>
  <si>
    <t>조윤성
(라파엘라)</t>
  </si>
  <si>
    <t>백수현
(리디아)</t>
  </si>
  <si>
    <t>이유진
(비비안나)</t>
  </si>
  <si>
    <t>총합계</t>
  </si>
  <si>
    <t>8월 복사 일정표 (초등부)</t>
  </si>
  <si>
    <t>8월 복사 내역</t>
  </si>
  <si>
    <t>일요일</t>
  </si>
  <si>
    <t>월요일</t>
  </si>
  <si>
    <t>화요일</t>
  </si>
  <si>
    <t>목요일</t>
  </si>
  <si>
    <t>오전6시</t>
  </si>
  <si>
    <t>오후7시30분</t>
  </si>
  <si>
    <t>이유진</t>
  </si>
  <si>
    <t>김석환</t>
  </si>
  <si>
    <t>일  자</t>
  </si>
  <si>
    <t>요일</t>
  </si>
  <si>
    <t>시간</t>
  </si>
  <si>
    <t>오전6시</t>
  </si>
  <si>
    <t>오후7시30분</t>
  </si>
  <si>
    <t>주복사</t>
  </si>
  <si>
    <t>부복사</t>
  </si>
  <si>
    <t>성시간 : 정호연, 김석환으로 함</t>
  </si>
  <si>
    <r>
      <t>전체 복사 내역</t>
    </r>
    <r>
      <rPr>
        <b/>
        <sz val="16"/>
        <rFont val="HY헤드라인M"/>
        <family val="1"/>
      </rPr>
      <t>(매월 복사 내역 집계)</t>
    </r>
  </si>
  <si>
    <t>성명</t>
  </si>
  <si>
    <t>학년</t>
  </si>
  <si>
    <t>새벽</t>
  </si>
  <si>
    <t>저녁</t>
  </si>
  <si>
    <t>토요일</t>
  </si>
  <si>
    <t>합계</t>
  </si>
  <si>
    <t>김성수
(스테파노)</t>
  </si>
  <si>
    <t>김석환
(안드레아)</t>
  </si>
  <si>
    <t>정호연
(미카엘)</t>
  </si>
  <si>
    <t>조근원
(헤드비제스)</t>
  </si>
  <si>
    <t>이정엽
(요한)</t>
  </si>
  <si>
    <t>김병희
(스테파노)</t>
  </si>
  <si>
    <t>김하은
(도미니코)</t>
  </si>
  <si>
    <t>변동준
(야고보)</t>
  </si>
  <si>
    <t>조성윤
(베르나르도)</t>
  </si>
  <si>
    <t>신상준
(프란치스코)</t>
  </si>
  <si>
    <t>유헌목
(루카)</t>
  </si>
  <si>
    <t>이민엽
(레오)</t>
  </si>
  <si>
    <t>이민경
(안나)</t>
  </si>
  <si>
    <t>조윤성
(라파엘라)</t>
  </si>
  <si>
    <t>백수현
(리디아)</t>
  </si>
  <si>
    <t>이유진
(비비안나)</t>
  </si>
  <si>
    <t>총합계</t>
  </si>
  <si>
    <t>9월 복사 일정표 (초등부)</t>
  </si>
  <si>
    <t>9월 복사 내역</t>
  </si>
  <si>
    <t>일  자</t>
  </si>
  <si>
    <t>요일</t>
  </si>
  <si>
    <t>토요일</t>
  </si>
  <si>
    <t>일요일</t>
  </si>
  <si>
    <t>월요일</t>
  </si>
  <si>
    <t>화요일</t>
  </si>
  <si>
    <t>시간</t>
  </si>
  <si>
    <t>오후7시30분</t>
  </si>
  <si>
    <t>오후4시</t>
  </si>
  <si>
    <t>오전6시</t>
  </si>
  <si>
    <t>주복사</t>
  </si>
  <si>
    <t>부복사</t>
  </si>
  <si>
    <r>
      <t>전체 복사 내역</t>
    </r>
    <r>
      <rPr>
        <b/>
        <sz val="16"/>
        <rFont val="HY헤드라인M"/>
        <family val="1"/>
      </rPr>
      <t>(매월 복사 내역 집계)</t>
    </r>
  </si>
  <si>
    <t>성명</t>
  </si>
  <si>
    <t>학년</t>
  </si>
  <si>
    <t>새벽</t>
  </si>
  <si>
    <t>저녁</t>
  </si>
  <si>
    <t>합계</t>
  </si>
  <si>
    <t>김성수
(스테파노)</t>
  </si>
  <si>
    <t>김석환
(안드레아)</t>
  </si>
  <si>
    <t>정호연
(미카엘)</t>
  </si>
  <si>
    <t>조근원
(헤드비제스)</t>
  </si>
  <si>
    <t>이정엽
(요한)</t>
  </si>
  <si>
    <t>김병희
(스테파노)</t>
  </si>
  <si>
    <t>김하은
(도미니코)</t>
  </si>
  <si>
    <t>변동준
(야고보)</t>
  </si>
  <si>
    <t>조성윤
(베르나르도)</t>
  </si>
  <si>
    <t>신상준
(프란치스코)</t>
  </si>
  <si>
    <t>유헌목
(루카)</t>
  </si>
  <si>
    <t>이민엽
(레오)</t>
  </si>
  <si>
    <t>이민경
(안나)</t>
  </si>
  <si>
    <t>조윤성
(라파엘라)</t>
  </si>
  <si>
    <t>백수현
(리디아)</t>
  </si>
  <si>
    <t>이유진
(비비안나)</t>
  </si>
  <si>
    <t>총합계</t>
  </si>
  <si>
    <t>10월 복사 일정표 (초등부)</t>
  </si>
  <si>
    <t>10월 복사 내역</t>
  </si>
  <si>
    <t>성시간 : 정호연, 김석환으로 하며, 이민엽, 유헌목은 성시간 복사연습을 함</t>
  </si>
  <si>
    <t>일  자</t>
  </si>
  <si>
    <t>요일</t>
  </si>
  <si>
    <t>토요일</t>
  </si>
  <si>
    <t>일요일</t>
  </si>
  <si>
    <t>월요일</t>
  </si>
  <si>
    <t>화요일</t>
  </si>
  <si>
    <t>시간</t>
  </si>
  <si>
    <t>오후4시</t>
  </si>
  <si>
    <t>오후7시30분</t>
  </si>
  <si>
    <t>주복사</t>
  </si>
  <si>
    <t>부복사</t>
  </si>
  <si>
    <r>
      <t>전체 복사 내역</t>
    </r>
    <r>
      <rPr>
        <b/>
        <sz val="16"/>
        <rFont val="HY헤드라인M"/>
        <family val="1"/>
      </rPr>
      <t>(매월 복사 내역 집계)</t>
    </r>
  </si>
  <si>
    <t>성명</t>
  </si>
  <si>
    <t>학년</t>
  </si>
  <si>
    <t>새벽</t>
  </si>
  <si>
    <t>저녁</t>
  </si>
  <si>
    <t>합계</t>
  </si>
  <si>
    <t>김성수
(스테파노)</t>
  </si>
  <si>
    <t>김석환
(안드레아)</t>
  </si>
  <si>
    <t>정호연
(미카엘)</t>
  </si>
  <si>
    <t>조근원
(헤드비제스)</t>
  </si>
  <si>
    <t>이정엽
(요한)</t>
  </si>
  <si>
    <t>김병희
(스테파노)</t>
  </si>
  <si>
    <t>김하은
(도미니코)</t>
  </si>
  <si>
    <t>변동준
(야고보)</t>
  </si>
  <si>
    <t>조성윤
(베르나르도)</t>
  </si>
  <si>
    <t>신상준
(프란치스코)</t>
  </si>
  <si>
    <t>유헌목
(루카)</t>
  </si>
  <si>
    <t>이민엽
(레오)</t>
  </si>
  <si>
    <t>이민경
(안나)</t>
  </si>
  <si>
    <t>조윤성
(라파엘라)</t>
  </si>
  <si>
    <t>백수현
(리디아)</t>
  </si>
  <si>
    <t>이유진
(비비안나)</t>
  </si>
  <si>
    <t>총합계</t>
  </si>
  <si>
    <t>11월 복사 일정표 (초등부)</t>
  </si>
  <si>
    <t>11월 복사 내역</t>
  </si>
  <si>
    <t>오후7시30분</t>
  </si>
  <si>
    <t>성시간 : 정호연, 김석환으로 하며, 조성윤, 신상준, 김하은, 이민엽, 유헌목은 복사회합후 성시간 복사연습을 함</t>
  </si>
  <si>
    <t>이정엽</t>
  </si>
  <si>
    <t>12월 복사 일정표 (초등부)</t>
  </si>
  <si>
    <t>12월 복사 내역</t>
  </si>
  <si>
    <t>성시간 : 2010년 12월까지 정호연, 김석환으로 하며, 2011년부터는 현 6학년제외, 모든 복사 아무나(복사회합시 열심히 배우세요.)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</si>
</sst>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</numFmts>
  <fonts count="55">
    <font>
      <sz val="11"/>
      <name val="돋움"/>
      <family val="3"/>
    </font>
    <font>
      <sz val="8"/>
      <name val="돋움"/>
      <family val="3"/>
    </font>
    <font>
      <sz val="20"/>
      <name val="HY헤드라인M"/>
      <family val="1"/>
    </font>
    <font>
      <b/>
      <sz val="11"/>
      <name val="돋움"/>
      <family val="3"/>
    </font>
    <font>
      <sz val="11"/>
      <name val="HY견고딕"/>
      <family val="1"/>
    </font>
    <font>
      <b/>
      <sz val="16"/>
      <name val="HY헤드라인M"/>
      <family val="1"/>
    </font>
    <font>
      <sz val="11"/>
      <name val="휴먼옛체"/>
      <family val="1"/>
    </font>
    <font>
      <b/>
      <sz val="9"/>
      <name val="굴림"/>
      <family val="3"/>
    </font>
    <font>
      <sz val="9"/>
      <name val="굴림"/>
      <family val="3"/>
    </font>
    <font>
      <b/>
      <sz val="12"/>
      <name val="돋움"/>
      <family val="3"/>
    </font>
    <font>
      <sz val="11"/>
      <name val="HY울릉도B"/>
      <family val="1"/>
    </font>
    <font>
      <b/>
      <sz val="16"/>
      <color indexed="12"/>
      <name val="HY헤드라인M"/>
      <family val="1"/>
    </font>
    <font>
      <b/>
      <sz val="16"/>
      <color indexed="10"/>
      <name val="HY헤드라인M"/>
      <family val="1"/>
    </font>
    <font>
      <sz val="9"/>
      <name val="돋움"/>
      <family val="3"/>
    </font>
    <font>
      <b/>
      <sz val="11"/>
      <name val="HY견고딕"/>
      <family val="1"/>
    </font>
    <font>
      <b/>
      <sz val="11"/>
      <name val="휴먼옛체"/>
      <family val="1"/>
    </font>
    <font>
      <sz val="10"/>
      <name val="돋움"/>
      <family val="3"/>
    </font>
    <font>
      <sz val="10"/>
      <name val="굴림"/>
      <family val="3"/>
    </font>
    <font>
      <b/>
      <sz val="10"/>
      <name val="굴림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b/>
      <sz val="13"/>
      <color indexed="12"/>
      <name val="HY헤드라인M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8"/>
      <name val="돋움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31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  <xf numFmtId="0" fontId="5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6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0" fontId="0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0" fontId="0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0" fontId="0" fillId="0" borderId="10" xfId="0" applyNumberFormat="1" applyFont="1" applyBorder="1" applyAlignment="1">
      <alignment horizontal="center" vertical="center"/>
    </xf>
    <xf numFmtId="20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33" borderId="10" xfId="0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0" fillId="35" borderId="10" xfId="0" applyFill="1" applyBorder="1" applyAlignment="1">
      <alignment vertical="center"/>
    </xf>
    <xf numFmtId="0" fontId="3" fillId="35" borderId="10" xfId="0" applyFont="1" applyFill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41" fontId="3" fillId="0" borderId="10" xfId="48" applyFont="1" applyBorder="1" applyAlignment="1">
      <alignment vertical="center"/>
    </xf>
    <xf numFmtId="41" fontId="3" fillId="0" borderId="10" xfId="48" applyFont="1" applyFill="1" applyBorder="1" applyAlignment="1">
      <alignment vertical="center"/>
    </xf>
    <xf numFmtId="41" fontId="3" fillId="33" borderId="10" xfId="48" applyFont="1" applyFill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41" fontId="3" fillId="33" borderId="12" xfId="48" applyFont="1" applyFill="1" applyBorder="1" applyAlignment="1">
      <alignment vertical="center"/>
    </xf>
    <xf numFmtId="41" fontId="4" fillId="34" borderId="1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9" fillId="0" borderId="13" xfId="0" applyFont="1" applyBorder="1" applyAlignment="1">
      <alignment horizontal="center" vertical="center"/>
    </xf>
    <xf numFmtId="41" fontId="3" fillId="0" borderId="13" xfId="48" applyFont="1" applyFill="1" applyBorder="1" applyAlignment="1">
      <alignment vertical="center"/>
    </xf>
    <xf numFmtId="41" fontId="3" fillId="0" borderId="13" xfId="48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41" fontId="3" fillId="0" borderId="18" xfId="48" applyFont="1" applyBorder="1" applyAlignment="1">
      <alignment vertical="center"/>
    </xf>
    <xf numFmtId="0" fontId="0" fillId="0" borderId="19" xfId="0" applyBorder="1" applyAlignment="1">
      <alignment vertical="center"/>
    </xf>
    <xf numFmtId="0" fontId="10" fillId="0" borderId="20" xfId="0" applyFont="1" applyBorder="1" applyAlignment="1">
      <alignment horizontal="center" vertical="center"/>
    </xf>
    <xf numFmtId="41" fontId="4" fillId="34" borderId="20" xfId="0" applyNumberFormat="1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41" fontId="3" fillId="34" borderId="18" xfId="48" applyFont="1" applyFill="1" applyBorder="1" applyAlignment="1">
      <alignment vertical="center"/>
    </xf>
    <xf numFmtId="0" fontId="9" fillId="36" borderId="15" xfId="0" applyFont="1" applyFill="1" applyBorder="1" applyAlignment="1">
      <alignment horizontal="center" vertical="center"/>
    </xf>
    <xf numFmtId="41" fontId="3" fillId="36" borderId="10" xfId="48" applyFont="1" applyFill="1" applyBorder="1" applyAlignment="1">
      <alignment vertical="center"/>
    </xf>
    <xf numFmtId="0" fontId="13" fillId="37" borderId="10" xfId="0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/>
    </xf>
    <xf numFmtId="41" fontId="3" fillId="37" borderId="10" xfId="48" applyFont="1" applyFill="1" applyBorder="1" applyAlignment="1">
      <alignment vertical="center"/>
    </xf>
    <xf numFmtId="41" fontId="3" fillId="37" borderId="13" xfId="48" applyFont="1" applyFill="1" applyBorder="1" applyAlignment="1">
      <alignment vertical="center"/>
    </xf>
    <xf numFmtId="0" fontId="13" fillId="37" borderId="23" xfId="0" applyFont="1" applyFill="1" applyBorder="1" applyAlignment="1">
      <alignment horizontal="center" vertical="center" wrapText="1"/>
    </xf>
    <xf numFmtId="41" fontId="3" fillId="37" borderId="18" xfId="48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76" fontId="14" fillId="33" borderId="10" xfId="0" applyNumberFormat="1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20" fontId="3" fillId="33" borderId="10" xfId="0" applyNumberFormat="1" applyFont="1" applyFill="1" applyBorder="1" applyAlignment="1">
      <alignment horizontal="center" vertical="center" wrapText="1"/>
    </xf>
    <xf numFmtId="0" fontId="9" fillId="38" borderId="15" xfId="0" applyFont="1" applyFill="1" applyBorder="1" applyAlignment="1">
      <alignment horizontal="center" vertical="center"/>
    </xf>
    <xf numFmtId="0" fontId="9" fillId="37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20" fontId="0" fillId="0" borderId="10" xfId="0" applyNumberFormat="1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9" fillId="35" borderId="18" xfId="0" applyFont="1" applyFill="1" applyBorder="1" applyAlignment="1">
      <alignment horizontal="center" vertical="center"/>
    </xf>
    <xf numFmtId="41" fontId="3" fillId="35" borderId="18" xfId="48" applyFont="1" applyFill="1" applyBorder="1" applyAlignment="1">
      <alignment vertical="center"/>
    </xf>
    <xf numFmtId="0" fontId="9" fillId="36" borderId="10" xfId="0" applyFont="1" applyFill="1" applyBorder="1" applyAlignment="1">
      <alignment horizontal="center" vertical="center"/>
    </xf>
    <xf numFmtId="0" fontId="9" fillId="38" borderId="10" xfId="0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20" fontId="0" fillId="33" borderId="10" xfId="0" applyNumberFormat="1" applyFont="1" applyFill="1" applyBorder="1" applyAlignment="1">
      <alignment horizontal="center" vertical="center"/>
    </xf>
    <xf numFmtId="20" fontId="16" fillId="33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176" fontId="4" fillId="34" borderId="10" xfId="0" applyNumberFormat="1" applyFont="1" applyFill="1" applyBorder="1" applyAlignment="1">
      <alignment horizontal="center" vertical="center"/>
    </xf>
    <xf numFmtId="20" fontId="16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20" fontId="16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3" fillId="34" borderId="23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41" fontId="3" fillId="34" borderId="10" xfId="48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3" fillId="39" borderId="23" xfId="0" applyFont="1" applyFill="1" applyBorder="1" applyAlignment="1">
      <alignment horizontal="center" vertical="center" wrapText="1"/>
    </xf>
    <xf numFmtId="0" fontId="0" fillId="39" borderId="10" xfId="0" applyFont="1" applyFill="1" applyBorder="1" applyAlignment="1">
      <alignment horizontal="center" vertical="center"/>
    </xf>
    <xf numFmtId="41" fontId="3" fillId="39" borderId="10" xfId="48" applyFont="1" applyFill="1" applyBorder="1" applyAlignment="1">
      <alignment vertical="center"/>
    </xf>
    <xf numFmtId="41" fontId="3" fillId="39" borderId="18" xfId="48" applyFont="1" applyFill="1" applyBorder="1" applyAlignment="1">
      <alignment vertical="center"/>
    </xf>
    <xf numFmtId="0" fontId="13" fillId="40" borderId="23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11" fillId="0" borderId="21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36" fillId="0" borderId="21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C22" sqref="C22"/>
    </sheetView>
  </sheetViews>
  <sheetFormatPr defaultColWidth="8.88671875" defaultRowHeight="13.5"/>
  <cols>
    <col min="1" max="1" width="7.21484375" style="0" bestFit="1" customWidth="1"/>
    <col min="2" max="2" width="10.99609375" style="0" bestFit="1" customWidth="1"/>
    <col min="3" max="5" width="12.3359375" style="0" bestFit="1" customWidth="1"/>
    <col min="6" max="6" width="10.99609375" style="0" bestFit="1" customWidth="1"/>
    <col min="7" max="7" width="10.99609375" style="0" customWidth="1"/>
    <col min="8" max="8" width="10.21484375" style="0" customWidth="1"/>
    <col min="9" max="9" width="10.99609375" style="0" customWidth="1"/>
    <col min="10" max="10" width="10.6640625" style="0" customWidth="1"/>
    <col min="11" max="11" width="10.21484375" style="0" customWidth="1"/>
  </cols>
  <sheetData>
    <row r="1" spans="1:11" ht="25.5">
      <c r="A1" s="102" t="s">
        <v>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3" spans="1:11" ht="33" customHeight="1">
      <c r="A3" s="2" t="s">
        <v>3</v>
      </c>
      <c r="B3" s="2">
        <v>40209</v>
      </c>
      <c r="C3" s="5">
        <v>40210</v>
      </c>
      <c r="D3" s="5">
        <v>40211</v>
      </c>
      <c r="E3" s="5">
        <v>40213</v>
      </c>
      <c r="F3" s="2">
        <v>40216</v>
      </c>
      <c r="G3" s="2">
        <v>40217</v>
      </c>
      <c r="H3" s="2">
        <v>40218</v>
      </c>
      <c r="I3" s="2">
        <v>40220</v>
      </c>
      <c r="J3" s="2">
        <v>40223</v>
      </c>
      <c r="K3" s="2">
        <v>40224</v>
      </c>
    </row>
    <row r="4" spans="1:11" ht="33" customHeight="1">
      <c r="A4" s="3" t="s">
        <v>4</v>
      </c>
      <c r="B4" s="3" t="s">
        <v>5</v>
      </c>
      <c r="C4" s="6" t="s">
        <v>6</v>
      </c>
      <c r="D4" s="6" t="s">
        <v>7</v>
      </c>
      <c r="E4" s="6" t="s">
        <v>8</v>
      </c>
      <c r="F4" s="3" t="s">
        <v>5</v>
      </c>
      <c r="G4" s="3" t="s">
        <v>6</v>
      </c>
      <c r="H4" s="3" t="s">
        <v>7</v>
      </c>
      <c r="I4" s="3" t="s">
        <v>8</v>
      </c>
      <c r="J4" s="6" t="s">
        <v>5</v>
      </c>
      <c r="K4" s="3" t="s">
        <v>6</v>
      </c>
    </row>
    <row r="5" spans="1:11" ht="33" customHeight="1">
      <c r="A5" s="4" t="s">
        <v>9</v>
      </c>
      <c r="B5" s="4" t="s">
        <v>10</v>
      </c>
      <c r="C5" s="7" t="s">
        <v>10</v>
      </c>
      <c r="D5" s="7" t="s">
        <v>11</v>
      </c>
      <c r="E5" s="7" t="s">
        <v>11</v>
      </c>
      <c r="F5" s="4" t="s">
        <v>10</v>
      </c>
      <c r="G5" s="4" t="s">
        <v>10</v>
      </c>
      <c r="H5" s="7" t="s">
        <v>11</v>
      </c>
      <c r="I5" s="7" t="s">
        <v>11</v>
      </c>
      <c r="J5" s="4" t="s">
        <v>10</v>
      </c>
      <c r="K5" s="4" t="s">
        <v>10</v>
      </c>
    </row>
    <row r="6" spans="1:11" ht="33" customHeight="1">
      <c r="A6" s="1" t="s">
        <v>42</v>
      </c>
      <c r="B6" s="8" t="s">
        <v>12</v>
      </c>
      <c r="C6" s="9" t="s">
        <v>13</v>
      </c>
      <c r="D6" s="9" t="s">
        <v>14</v>
      </c>
      <c r="E6" s="9" t="s">
        <v>15</v>
      </c>
      <c r="F6" s="8" t="s">
        <v>16</v>
      </c>
      <c r="G6" s="10" t="s">
        <v>17</v>
      </c>
      <c r="H6" s="10" t="s">
        <v>18</v>
      </c>
      <c r="I6" s="10" t="s">
        <v>19</v>
      </c>
      <c r="J6" s="8" t="s">
        <v>20</v>
      </c>
      <c r="K6" s="8" t="s">
        <v>21</v>
      </c>
    </row>
    <row r="7" spans="1:11" ht="33" customHeight="1">
      <c r="A7" s="1" t="s">
        <v>43</v>
      </c>
      <c r="B7" s="8" t="s">
        <v>22</v>
      </c>
      <c r="C7" s="9" t="s">
        <v>23</v>
      </c>
      <c r="D7" s="9" t="s">
        <v>24</v>
      </c>
      <c r="E7" s="9" t="s">
        <v>25</v>
      </c>
      <c r="F7" s="10" t="s">
        <v>26</v>
      </c>
      <c r="G7" s="10" t="s">
        <v>27</v>
      </c>
      <c r="H7" s="10" t="s">
        <v>28</v>
      </c>
      <c r="I7" s="10" t="s">
        <v>29</v>
      </c>
      <c r="J7" s="10" t="s">
        <v>96</v>
      </c>
      <c r="K7" s="8" t="s">
        <v>30</v>
      </c>
    </row>
    <row r="8" spans="1:11" ht="33" customHeight="1">
      <c r="A8" s="11"/>
      <c r="B8" s="11"/>
      <c r="C8" s="11"/>
      <c r="D8" s="11"/>
      <c r="E8" s="11"/>
      <c r="F8" s="11"/>
      <c r="G8" s="12"/>
      <c r="H8" s="12"/>
      <c r="I8" s="12"/>
      <c r="J8" s="12"/>
      <c r="K8" s="12"/>
    </row>
    <row r="9" spans="1:11" ht="33" customHeight="1">
      <c r="A9" s="2" t="s">
        <v>3</v>
      </c>
      <c r="B9" s="2">
        <v>40225</v>
      </c>
      <c r="C9" s="2">
        <v>40227</v>
      </c>
      <c r="D9" s="26">
        <v>40229</v>
      </c>
      <c r="E9" s="2">
        <v>40230</v>
      </c>
      <c r="F9" s="2">
        <v>40231</v>
      </c>
      <c r="G9" s="2">
        <v>40232</v>
      </c>
      <c r="H9" s="2">
        <v>40234</v>
      </c>
      <c r="I9" s="2">
        <v>40236</v>
      </c>
      <c r="J9" s="2">
        <v>40237</v>
      </c>
      <c r="K9" s="13"/>
    </row>
    <row r="10" spans="1:11" ht="33" customHeight="1">
      <c r="A10" s="3" t="s">
        <v>4</v>
      </c>
      <c r="B10" s="3" t="s">
        <v>0</v>
      </c>
      <c r="C10" s="3" t="s">
        <v>97</v>
      </c>
      <c r="D10" s="27" t="s">
        <v>32</v>
      </c>
      <c r="E10" s="3" t="s">
        <v>33</v>
      </c>
      <c r="F10" s="3" t="s">
        <v>34</v>
      </c>
      <c r="G10" s="3" t="s">
        <v>0</v>
      </c>
      <c r="H10" s="3" t="s">
        <v>31</v>
      </c>
      <c r="I10" s="3" t="s">
        <v>32</v>
      </c>
      <c r="J10" s="3" t="s">
        <v>33</v>
      </c>
      <c r="K10" s="13"/>
    </row>
    <row r="11" spans="1:11" ht="33" customHeight="1">
      <c r="A11" s="4" t="s">
        <v>9</v>
      </c>
      <c r="B11" s="7" t="s">
        <v>11</v>
      </c>
      <c r="C11" s="7" t="s">
        <v>11</v>
      </c>
      <c r="D11" s="27" t="s">
        <v>35</v>
      </c>
      <c r="E11" s="3" t="s">
        <v>1</v>
      </c>
      <c r="F11" s="3" t="s">
        <v>1</v>
      </c>
      <c r="G11" s="7" t="s">
        <v>11</v>
      </c>
      <c r="H11" s="7" t="s">
        <v>11</v>
      </c>
      <c r="I11" s="3" t="s">
        <v>35</v>
      </c>
      <c r="J11" s="3" t="s">
        <v>1</v>
      </c>
      <c r="K11" s="13"/>
    </row>
    <row r="12" spans="1:11" ht="33" customHeight="1">
      <c r="A12" s="1" t="s">
        <v>44</v>
      </c>
      <c r="B12" s="8" t="s">
        <v>36</v>
      </c>
      <c r="C12" s="8" t="s">
        <v>94</v>
      </c>
      <c r="D12" s="28" t="s">
        <v>37</v>
      </c>
      <c r="E12" s="8" t="s">
        <v>38</v>
      </c>
      <c r="F12" s="8" t="s">
        <v>46</v>
      </c>
      <c r="G12" s="8" t="s">
        <v>48</v>
      </c>
      <c r="H12" s="8" t="s">
        <v>52</v>
      </c>
      <c r="I12" s="8" t="s">
        <v>50</v>
      </c>
      <c r="J12" s="8" t="s">
        <v>54</v>
      </c>
      <c r="K12" s="13"/>
    </row>
    <row r="13" spans="1:11" ht="33" customHeight="1">
      <c r="A13" s="1" t="s">
        <v>45</v>
      </c>
      <c r="B13" s="8" t="s">
        <v>39</v>
      </c>
      <c r="C13" s="8" t="s">
        <v>95</v>
      </c>
      <c r="D13" s="28" t="s">
        <v>40</v>
      </c>
      <c r="E13" s="8" t="s">
        <v>41</v>
      </c>
      <c r="F13" s="8" t="s">
        <v>47</v>
      </c>
      <c r="G13" s="8" t="s">
        <v>49</v>
      </c>
      <c r="H13" s="8" t="s">
        <v>51</v>
      </c>
      <c r="I13" s="8" t="s">
        <v>53</v>
      </c>
      <c r="J13" s="8" t="s">
        <v>55</v>
      </c>
      <c r="K13" s="13"/>
    </row>
    <row r="15" spans="1:6" ht="20.25">
      <c r="A15" s="101"/>
      <c r="B15" s="101"/>
      <c r="C15" s="101"/>
      <c r="D15" s="101"/>
      <c r="E15" s="101"/>
      <c r="F15" s="101"/>
    </row>
  </sheetData>
  <sheetProtection/>
  <mergeCells count="2">
    <mergeCell ref="A15:F15"/>
    <mergeCell ref="A1:K1"/>
  </mergeCells>
  <printOptions/>
  <pageMargins left="0.34" right="0.21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0">
      <selection activeCell="A33" sqref="A33:IV33"/>
    </sheetView>
  </sheetViews>
  <sheetFormatPr defaultColWidth="8.88671875" defaultRowHeight="13.5"/>
  <cols>
    <col min="1" max="1" width="8.3359375" style="0" customWidth="1"/>
    <col min="2" max="2" width="10.99609375" style="0" bestFit="1" customWidth="1"/>
    <col min="3" max="3" width="12.3359375" style="0" bestFit="1" customWidth="1"/>
    <col min="4" max="4" width="11.10546875" style="0" customWidth="1"/>
    <col min="5" max="5" width="10.3359375" style="0" customWidth="1"/>
    <col min="6" max="6" width="9.4453125" style="0" customWidth="1"/>
    <col min="7" max="7" width="11.3359375" style="0" customWidth="1"/>
    <col min="8" max="8" width="10.21484375" style="0" customWidth="1"/>
    <col min="9" max="9" width="10.10546875" style="0" customWidth="1"/>
    <col min="10" max="11" width="9.4453125" style="0" bestFit="1" customWidth="1"/>
    <col min="12" max="12" width="10.21484375" style="0" customWidth="1"/>
  </cols>
  <sheetData>
    <row r="1" spans="1:12" ht="26.25">
      <c r="A1" s="102" t="s">
        <v>495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3" spans="1:12" ht="33" customHeight="1">
      <c r="A3" s="2" t="s">
        <v>461</v>
      </c>
      <c r="B3" s="5">
        <v>40483</v>
      </c>
      <c r="C3" s="5">
        <v>40484</v>
      </c>
      <c r="D3" s="5">
        <v>40486</v>
      </c>
      <c r="E3" s="5">
        <v>40488</v>
      </c>
      <c r="F3" s="5">
        <v>40489</v>
      </c>
      <c r="G3" s="5">
        <v>40490</v>
      </c>
      <c r="H3" s="5">
        <v>40491</v>
      </c>
      <c r="I3" s="5">
        <v>40493</v>
      </c>
      <c r="J3" s="5">
        <v>40496</v>
      </c>
      <c r="K3" s="5">
        <v>40497</v>
      </c>
      <c r="L3" s="2">
        <v>40498</v>
      </c>
    </row>
    <row r="4" spans="1:12" ht="33" customHeight="1">
      <c r="A4" s="14" t="s">
        <v>462</v>
      </c>
      <c r="B4" s="15" t="s">
        <v>34</v>
      </c>
      <c r="C4" s="15" t="s">
        <v>0</v>
      </c>
      <c r="D4" s="15" t="s">
        <v>31</v>
      </c>
      <c r="E4" s="15" t="s">
        <v>32</v>
      </c>
      <c r="F4" s="15" t="s">
        <v>33</v>
      </c>
      <c r="G4" s="15" t="s">
        <v>34</v>
      </c>
      <c r="H4" s="15" t="s">
        <v>0</v>
      </c>
      <c r="I4" s="15" t="s">
        <v>31</v>
      </c>
      <c r="J4" s="14" t="s">
        <v>33</v>
      </c>
      <c r="K4" s="15" t="s">
        <v>34</v>
      </c>
      <c r="L4" s="15" t="s">
        <v>0</v>
      </c>
    </row>
    <row r="5" spans="1:12" ht="33" customHeight="1">
      <c r="A5" s="16" t="s">
        <v>467</v>
      </c>
      <c r="B5" s="87" t="s">
        <v>1</v>
      </c>
      <c r="C5" s="85" t="s">
        <v>497</v>
      </c>
      <c r="D5" s="85" t="s">
        <v>497</v>
      </c>
      <c r="E5" s="85" t="s">
        <v>35</v>
      </c>
      <c r="F5" s="87" t="s">
        <v>1</v>
      </c>
      <c r="G5" s="87" t="s">
        <v>1</v>
      </c>
      <c r="H5" s="85" t="s">
        <v>497</v>
      </c>
      <c r="I5" s="85" t="s">
        <v>497</v>
      </c>
      <c r="J5" s="87" t="s">
        <v>1</v>
      </c>
      <c r="K5" s="87" t="s">
        <v>1</v>
      </c>
      <c r="L5" s="85" t="s">
        <v>497</v>
      </c>
    </row>
    <row r="6" spans="1:12" ht="33" customHeight="1">
      <c r="A6" s="1" t="s">
        <v>470</v>
      </c>
      <c r="B6" s="9" t="s">
        <v>201</v>
      </c>
      <c r="C6" s="9" t="s">
        <v>153</v>
      </c>
      <c r="D6" s="9" t="s">
        <v>148</v>
      </c>
      <c r="E6" s="9" t="s">
        <v>149</v>
      </c>
      <c r="F6" s="9" t="s">
        <v>150</v>
      </c>
      <c r="G6" s="9" t="s">
        <v>153</v>
      </c>
      <c r="H6" s="29" t="s">
        <v>101</v>
      </c>
      <c r="I6" s="29" t="s">
        <v>245</v>
      </c>
      <c r="J6" s="29" t="s">
        <v>131</v>
      </c>
      <c r="K6" s="9" t="s">
        <v>134</v>
      </c>
      <c r="L6" s="9" t="s">
        <v>130</v>
      </c>
    </row>
    <row r="7" spans="1:12" ht="33" customHeight="1">
      <c r="A7" s="1" t="s">
        <v>471</v>
      </c>
      <c r="B7" s="9" t="s">
        <v>145</v>
      </c>
      <c r="C7" s="9" t="s">
        <v>130</v>
      </c>
      <c r="D7" s="9" t="s">
        <v>152</v>
      </c>
      <c r="E7" s="9" t="s">
        <v>245</v>
      </c>
      <c r="F7" s="9" t="s">
        <v>148</v>
      </c>
      <c r="G7" s="29" t="s">
        <v>152</v>
      </c>
      <c r="H7" s="29" t="s">
        <v>147</v>
      </c>
      <c r="I7" s="29" t="s">
        <v>150</v>
      </c>
      <c r="J7" s="29" t="s">
        <v>151</v>
      </c>
      <c r="K7" s="29" t="s">
        <v>135</v>
      </c>
      <c r="L7" s="29" t="s">
        <v>149</v>
      </c>
    </row>
    <row r="8" spans="1:12" ht="33" customHeight="1">
      <c r="A8" s="18"/>
      <c r="B8" s="63"/>
      <c r="C8" s="63"/>
      <c r="D8" s="63"/>
      <c r="E8" s="63"/>
      <c r="F8" s="63"/>
      <c r="G8" s="64"/>
      <c r="H8" s="64"/>
      <c r="I8" s="64"/>
      <c r="J8" s="64"/>
      <c r="K8" s="19"/>
      <c r="L8" s="19"/>
    </row>
    <row r="9" spans="1:12" ht="33" customHeight="1">
      <c r="A9" s="2" t="s">
        <v>461</v>
      </c>
      <c r="B9" s="2">
        <v>40500</v>
      </c>
      <c r="C9" s="5">
        <v>40502</v>
      </c>
      <c r="D9" s="5">
        <v>40503</v>
      </c>
      <c r="E9" s="5">
        <v>40504</v>
      </c>
      <c r="F9" s="5">
        <v>40505</v>
      </c>
      <c r="G9" s="5">
        <v>40507</v>
      </c>
      <c r="H9" s="5">
        <v>40509</v>
      </c>
      <c r="I9" s="5">
        <v>40510</v>
      </c>
      <c r="J9" s="5">
        <v>40511</v>
      </c>
      <c r="K9" s="5">
        <v>40512</v>
      </c>
      <c r="L9" s="2"/>
    </row>
    <row r="10" spans="1:12" ht="33" customHeight="1">
      <c r="A10" s="14" t="s">
        <v>462</v>
      </c>
      <c r="B10" s="15" t="s">
        <v>31</v>
      </c>
      <c r="C10" s="15" t="s">
        <v>463</v>
      </c>
      <c r="D10" s="88" t="s">
        <v>464</v>
      </c>
      <c r="E10" s="15" t="s">
        <v>465</v>
      </c>
      <c r="F10" s="15" t="s">
        <v>466</v>
      </c>
      <c r="G10" s="15" t="s">
        <v>31</v>
      </c>
      <c r="H10" s="88" t="s">
        <v>32</v>
      </c>
      <c r="I10" s="100" t="s">
        <v>33</v>
      </c>
      <c r="J10" s="100" t="s">
        <v>34</v>
      </c>
      <c r="K10" s="15" t="s">
        <v>0</v>
      </c>
      <c r="L10" s="14"/>
    </row>
    <row r="11" spans="1:12" ht="33" customHeight="1">
      <c r="A11" s="16" t="s">
        <v>467</v>
      </c>
      <c r="B11" s="85" t="s">
        <v>469</v>
      </c>
      <c r="C11" s="87" t="s">
        <v>468</v>
      </c>
      <c r="D11" s="87" t="s">
        <v>1</v>
      </c>
      <c r="E11" s="87" t="s">
        <v>1</v>
      </c>
      <c r="F11" s="85" t="s">
        <v>497</v>
      </c>
      <c r="G11" s="85" t="s">
        <v>497</v>
      </c>
      <c r="H11" s="85" t="s">
        <v>35</v>
      </c>
      <c r="I11" s="87" t="s">
        <v>1</v>
      </c>
      <c r="J11" s="87" t="s">
        <v>1</v>
      </c>
      <c r="K11" s="85" t="s">
        <v>497</v>
      </c>
      <c r="L11" s="14"/>
    </row>
    <row r="12" spans="1:12" ht="33" customHeight="1">
      <c r="A12" s="1" t="s">
        <v>470</v>
      </c>
      <c r="B12" s="9" t="s">
        <v>151</v>
      </c>
      <c r="C12" s="9" t="s">
        <v>499</v>
      </c>
      <c r="D12" s="9" t="s">
        <v>149</v>
      </c>
      <c r="E12" s="9" t="s">
        <v>153</v>
      </c>
      <c r="F12" s="9" t="s">
        <v>134</v>
      </c>
      <c r="G12" s="9" t="s">
        <v>150</v>
      </c>
      <c r="H12" s="9" t="s">
        <v>131</v>
      </c>
      <c r="I12" s="9" t="s">
        <v>151</v>
      </c>
      <c r="J12" s="9" t="s">
        <v>245</v>
      </c>
      <c r="K12" s="9" t="s">
        <v>98</v>
      </c>
      <c r="L12" s="9"/>
    </row>
    <row r="13" spans="1:12" ht="33" customHeight="1">
      <c r="A13" s="1" t="s">
        <v>471</v>
      </c>
      <c r="B13" s="9" t="s">
        <v>131</v>
      </c>
      <c r="C13" s="9" t="s">
        <v>152</v>
      </c>
      <c r="D13" s="9" t="s">
        <v>145</v>
      </c>
      <c r="E13" s="9" t="s">
        <v>148</v>
      </c>
      <c r="F13" s="9" t="s">
        <v>135</v>
      </c>
      <c r="G13" s="9" t="s">
        <v>130</v>
      </c>
      <c r="H13" s="9" t="s">
        <v>134</v>
      </c>
      <c r="I13" s="9" t="s">
        <v>147</v>
      </c>
      <c r="J13" s="9" t="s">
        <v>149</v>
      </c>
      <c r="K13" s="9" t="s">
        <v>135</v>
      </c>
      <c r="L13" s="8"/>
    </row>
    <row r="15" spans="1:6" ht="21" thickBot="1">
      <c r="A15" s="99" t="s">
        <v>498</v>
      </c>
      <c r="B15" s="99"/>
      <c r="C15" s="99"/>
      <c r="D15" s="99"/>
      <c r="E15" s="99"/>
      <c r="F15" s="99"/>
    </row>
    <row r="16" spans="1:12" ht="21" thickBot="1">
      <c r="A16" s="108" t="s">
        <v>496</v>
      </c>
      <c r="B16" s="109"/>
      <c r="C16" s="109"/>
      <c r="D16" s="109"/>
      <c r="E16" s="109"/>
      <c r="F16" s="110"/>
      <c r="G16" s="105" t="s">
        <v>472</v>
      </c>
      <c r="H16" s="106"/>
      <c r="I16" s="106"/>
      <c r="J16" s="106"/>
      <c r="K16" s="106"/>
      <c r="L16" s="107"/>
    </row>
    <row r="17" spans="1:12" ht="14.25">
      <c r="A17" s="73" t="s">
        <v>473</v>
      </c>
      <c r="B17" s="31" t="s">
        <v>474</v>
      </c>
      <c r="C17" s="76" t="s">
        <v>475</v>
      </c>
      <c r="D17" s="77" t="s">
        <v>476</v>
      </c>
      <c r="E17" s="78" t="s">
        <v>463</v>
      </c>
      <c r="F17" s="74" t="s">
        <v>477</v>
      </c>
      <c r="G17" s="42" t="s">
        <v>473</v>
      </c>
      <c r="H17" s="43" t="s">
        <v>474</v>
      </c>
      <c r="I17" s="55" t="s">
        <v>475</v>
      </c>
      <c r="J17" s="68" t="s">
        <v>476</v>
      </c>
      <c r="K17" s="69" t="s">
        <v>463</v>
      </c>
      <c r="L17" s="44" t="s">
        <v>477</v>
      </c>
    </row>
    <row r="18" spans="1:12" ht="22.5" customHeight="1">
      <c r="A18" s="53" t="s">
        <v>478</v>
      </c>
      <c r="B18" s="15">
        <v>6</v>
      </c>
      <c r="C18" s="33">
        <v>2</v>
      </c>
      <c r="D18" s="33">
        <v>1</v>
      </c>
      <c r="E18" s="33"/>
      <c r="F18" s="75">
        <f aca="true" t="shared" si="0" ref="F18:F33">SUM(C18:E18)</f>
        <v>3</v>
      </c>
      <c r="G18" s="53" t="s">
        <v>478</v>
      </c>
      <c r="H18" s="15">
        <v>6</v>
      </c>
      <c r="I18" s="33">
        <f>C18+3월!D19+4월!C18+5월!C18+6월!C18+7월!C18+8월!C18+9월!C18+'10월'!C18</f>
        <v>14</v>
      </c>
      <c r="J18" s="33">
        <f>D18+3월!E19+4월!D18+5월!D18+6월!D18+7월!D18+8월!D18+9월!D18+'10월'!D18</f>
        <v>8</v>
      </c>
      <c r="K18" s="33">
        <f>E18+3월!F19+4월!E18+5월!E18+6월!E18+7월!E18+8월!E18+9월!E18+'10월'!E18</f>
        <v>4</v>
      </c>
      <c r="L18" s="54">
        <f aca="true" t="shared" si="1" ref="L18:L33">SUM(I18:K18)</f>
        <v>26</v>
      </c>
    </row>
    <row r="19" spans="1:12" ht="21" customHeight="1">
      <c r="A19" s="53" t="s">
        <v>479</v>
      </c>
      <c r="B19" s="15">
        <v>6</v>
      </c>
      <c r="C19" s="33">
        <v>2</v>
      </c>
      <c r="D19" s="33">
        <v>1</v>
      </c>
      <c r="E19" s="33"/>
      <c r="F19" s="75">
        <f t="shared" si="0"/>
        <v>3</v>
      </c>
      <c r="G19" s="53" t="s">
        <v>479</v>
      </c>
      <c r="H19" s="15">
        <v>6</v>
      </c>
      <c r="I19" s="33">
        <f>C19+3월!D20+4월!C19+5월!C19+6월!C19+7월!C19+8월!C19+9월!C19+'10월'!C19</f>
        <v>14</v>
      </c>
      <c r="J19" s="33">
        <f>D19+3월!E20+4월!D19+5월!D19+6월!D19+7월!D19+8월!D19+9월!D19+'10월'!D19</f>
        <v>8</v>
      </c>
      <c r="K19" s="33">
        <f>E19+3월!F20+4월!E19+5월!E19+6월!E19+7월!E19+8월!E19+9월!E19+'10월'!E19</f>
        <v>4</v>
      </c>
      <c r="L19" s="54">
        <f t="shared" si="1"/>
        <v>26</v>
      </c>
    </row>
    <row r="20" spans="1:12" ht="21.75" customHeight="1">
      <c r="A20" s="53" t="s">
        <v>480</v>
      </c>
      <c r="B20" s="15">
        <v>6</v>
      </c>
      <c r="C20" s="33">
        <v>1</v>
      </c>
      <c r="D20" s="33">
        <v>1</v>
      </c>
      <c r="E20" s="33">
        <v>1</v>
      </c>
      <c r="F20" s="75">
        <f t="shared" si="0"/>
        <v>3</v>
      </c>
      <c r="G20" s="53" t="s">
        <v>480</v>
      </c>
      <c r="H20" s="15">
        <v>6</v>
      </c>
      <c r="I20" s="33">
        <f>C20+3월!D21+4월!C20+5월!C20+6월!C20+7월!C20+8월!C20+9월!C20+'10월'!C20</f>
        <v>14</v>
      </c>
      <c r="J20" s="33">
        <f>D20+3월!E21+4월!D20+5월!D20+6월!D20+7월!D20+8월!D20+9월!D20+'10월'!D20</f>
        <v>8</v>
      </c>
      <c r="K20" s="33">
        <f>E20+3월!F21+4월!E20+5월!E20+6월!E20+7월!E20+8월!E20+9월!E20+'10월'!E20</f>
        <v>4</v>
      </c>
      <c r="L20" s="54">
        <f t="shared" si="1"/>
        <v>26</v>
      </c>
    </row>
    <row r="21" spans="1:12" ht="22.5">
      <c r="A21" s="53" t="s">
        <v>481</v>
      </c>
      <c r="B21" s="15">
        <v>6</v>
      </c>
      <c r="C21" s="33">
        <v>2</v>
      </c>
      <c r="D21" s="33">
        <v>1</v>
      </c>
      <c r="E21" s="33">
        <v>1</v>
      </c>
      <c r="F21" s="75">
        <f t="shared" si="0"/>
        <v>4</v>
      </c>
      <c r="G21" s="53" t="s">
        <v>481</v>
      </c>
      <c r="H21" s="15">
        <v>6</v>
      </c>
      <c r="I21" s="33">
        <f>C21+3월!D22+4월!C21+5월!C21+6월!C21+7월!C21+8월!C21+9월!C21+'10월'!C21</f>
        <v>13</v>
      </c>
      <c r="J21" s="33">
        <f>D21+3월!E22+4월!D21+5월!D21+6월!D21+7월!D21+8월!D21+9월!D21+'10월'!D21</f>
        <v>8</v>
      </c>
      <c r="K21" s="33">
        <f>E21+3월!F22+4월!E21+5월!E21+6월!E21+7월!E21+8월!E21+9월!E21+'10월'!E21</f>
        <v>4</v>
      </c>
      <c r="L21" s="54">
        <f t="shared" si="1"/>
        <v>25</v>
      </c>
    </row>
    <row r="22" spans="1:12" ht="22.5">
      <c r="A22" s="53" t="s">
        <v>482</v>
      </c>
      <c r="B22" s="15">
        <v>6</v>
      </c>
      <c r="C22" s="33">
        <v>1</v>
      </c>
      <c r="D22" s="33">
        <v>2</v>
      </c>
      <c r="E22" s="33">
        <v>1</v>
      </c>
      <c r="F22" s="75">
        <f t="shared" si="0"/>
        <v>4</v>
      </c>
      <c r="G22" s="53" t="s">
        <v>482</v>
      </c>
      <c r="H22" s="15">
        <v>6</v>
      </c>
      <c r="I22" s="33">
        <f>C22+3월!D23+4월!C22+5월!C22+6월!C22+7월!C22+8월!C22+9월!C22+'10월'!C22</f>
        <v>13</v>
      </c>
      <c r="J22" s="33">
        <f>D22+3월!E23+4월!D22+5월!D22+6월!D22+7월!D22+8월!D22+9월!D22+'10월'!D22</f>
        <v>8</v>
      </c>
      <c r="K22" s="33">
        <f>E22+3월!F23+4월!E22+5월!E22+6월!E22+7월!E22+8월!E22+9월!E22+'10월'!E22</f>
        <v>4</v>
      </c>
      <c r="L22" s="54">
        <f t="shared" si="1"/>
        <v>25</v>
      </c>
    </row>
    <row r="23" spans="1:12" ht="0.75" customHeight="1">
      <c r="A23" s="93" t="s">
        <v>483</v>
      </c>
      <c r="B23" s="94">
        <v>6</v>
      </c>
      <c r="C23" s="33"/>
      <c r="D23" s="33"/>
      <c r="E23" s="95"/>
      <c r="F23" s="96">
        <f t="shared" si="0"/>
        <v>0</v>
      </c>
      <c r="G23" s="93" t="s">
        <v>483</v>
      </c>
      <c r="H23" s="94">
        <v>6</v>
      </c>
      <c r="I23" s="33">
        <f>C23+3월!D24+4월!C23+5월!C23+6월!C23+7월!C23+8월!C23+9월!C23+'10월'!C23</f>
        <v>6</v>
      </c>
      <c r="J23" s="33">
        <f>D23+3월!E24+4월!D23+5월!D23+6월!D23+7월!D23+8월!D23+9월!D23+'10월'!D23</f>
        <v>5</v>
      </c>
      <c r="K23" s="33">
        <f>E23+3월!F24+4월!E23+5월!E23+6월!E23+7월!E23+8월!E23+9월!E23+'10월'!E23</f>
        <v>2</v>
      </c>
      <c r="L23" s="96">
        <f t="shared" si="1"/>
        <v>13</v>
      </c>
    </row>
    <row r="24" spans="1:12" ht="27.75" customHeight="1">
      <c r="A24" s="53" t="s">
        <v>484</v>
      </c>
      <c r="B24" s="15">
        <v>5</v>
      </c>
      <c r="C24" s="33">
        <v>1</v>
      </c>
      <c r="D24" s="33">
        <v>2</v>
      </c>
      <c r="E24" s="33"/>
      <c r="F24" s="75">
        <f t="shared" si="0"/>
        <v>3</v>
      </c>
      <c r="G24" s="53" t="s">
        <v>484</v>
      </c>
      <c r="H24" s="15">
        <v>5</v>
      </c>
      <c r="I24" s="33">
        <f>C24+3월!D25+4월!C24+5월!C24+6월!C24+7월!C24+8월!C24+9월!C24+'10월'!C24</f>
        <v>12</v>
      </c>
      <c r="J24" s="33">
        <f>D24+3월!E25+4월!D24+5월!D24+6월!D24+7월!D24+8월!D24+9월!D24+'10월'!D24</f>
        <v>9</v>
      </c>
      <c r="K24" s="33">
        <f>E24+3월!F25+4월!E24+5월!E24+6월!E24+7월!E24+8월!E24+9월!E24+'10월'!E24</f>
        <v>4</v>
      </c>
      <c r="L24" s="54">
        <f t="shared" si="1"/>
        <v>25</v>
      </c>
    </row>
    <row r="25" spans="1:12" ht="18" customHeight="1" hidden="1">
      <c r="A25" s="93" t="s">
        <v>485</v>
      </c>
      <c r="B25" s="94">
        <v>5</v>
      </c>
      <c r="C25" s="33"/>
      <c r="D25" s="33"/>
      <c r="E25" s="95"/>
      <c r="F25" s="96">
        <f t="shared" si="0"/>
        <v>0</v>
      </c>
      <c r="G25" s="93" t="s">
        <v>485</v>
      </c>
      <c r="H25" s="94">
        <v>5</v>
      </c>
      <c r="I25" s="33">
        <f>C25+3월!D26+4월!C25+5월!C25+6월!C25+7월!C25+8월!C25+9월!C25+'10월'!C25</f>
        <v>1</v>
      </c>
      <c r="J25" s="33">
        <f>D25+3월!E26+4월!D25+5월!D25+6월!D25+7월!D25+8월!D25+9월!D25+'10월'!D25</f>
        <v>2</v>
      </c>
      <c r="K25" s="33">
        <f>E25+3월!F26+4월!E25+5월!E25+6월!E25+7월!E25+8월!E25+9월!E25+'10월'!E25</f>
        <v>1</v>
      </c>
      <c r="L25" s="96">
        <f t="shared" si="1"/>
        <v>4</v>
      </c>
    </row>
    <row r="26" spans="1:12" ht="22.5">
      <c r="A26" s="53" t="s">
        <v>486</v>
      </c>
      <c r="B26" s="15">
        <v>5</v>
      </c>
      <c r="C26" s="33"/>
      <c r="D26" s="33">
        <v>3</v>
      </c>
      <c r="E26" s="33"/>
      <c r="F26" s="75">
        <f t="shared" si="0"/>
        <v>3</v>
      </c>
      <c r="G26" s="53" t="s">
        <v>486</v>
      </c>
      <c r="H26" s="15">
        <v>5</v>
      </c>
      <c r="I26" s="33">
        <f>C26+3월!D27+4월!C26+5월!C26+6월!C26+7월!C26+8월!C26+9월!C26+'10월'!C26</f>
        <v>1</v>
      </c>
      <c r="J26" s="33">
        <f>D26+3월!E27+4월!D26+5월!D26+6월!D26+7월!D26+8월!D26+9월!D26+'10월'!D26</f>
        <v>19</v>
      </c>
      <c r="K26" s="33">
        <f>E26+3월!F27+4월!E26+5월!E26+6월!E26+7월!E26+8월!E26+9월!E26+'10월'!E26</f>
        <v>4</v>
      </c>
      <c r="L26" s="54">
        <f t="shared" si="1"/>
        <v>24</v>
      </c>
    </row>
    <row r="27" spans="1:12" ht="22.5">
      <c r="A27" s="53" t="s">
        <v>487</v>
      </c>
      <c r="B27" s="15">
        <v>5</v>
      </c>
      <c r="C27" s="33">
        <v>1</v>
      </c>
      <c r="D27" s="33">
        <v>1</v>
      </c>
      <c r="E27" s="33">
        <v>1</v>
      </c>
      <c r="F27" s="75">
        <f t="shared" si="0"/>
        <v>3</v>
      </c>
      <c r="G27" s="53" t="s">
        <v>487</v>
      </c>
      <c r="H27" s="15">
        <v>5</v>
      </c>
      <c r="I27" s="33">
        <f>C27+3월!D28+4월!C27+5월!C27+6월!C27+7월!C27+8월!C27+9월!C27+'10월'!C27</f>
        <v>13</v>
      </c>
      <c r="J27" s="33">
        <f>D27+3월!E28+4월!D27+5월!D27+6월!D27+7월!D27+8월!D27+9월!D27+'10월'!D27</f>
        <v>8</v>
      </c>
      <c r="K27" s="33">
        <f>E27+3월!F28+4월!E27+5월!E27+6월!E27+7월!E27+8월!E27+9월!E27+'10월'!E27</f>
        <v>4</v>
      </c>
      <c r="L27" s="54">
        <f t="shared" si="1"/>
        <v>25</v>
      </c>
    </row>
    <row r="28" spans="1:12" ht="22.5">
      <c r="A28" s="53" t="s">
        <v>488</v>
      </c>
      <c r="B28" s="15">
        <v>4</v>
      </c>
      <c r="C28" s="33">
        <v>1</v>
      </c>
      <c r="D28" s="33">
        <v>1</v>
      </c>
      <c r="E28" s="33">
        <v>1</v>
      </c>
      <c r="F28" s="75">
        <f t="shared" si="0"/>
        <v>3</v>
      </c>
      <c r="G28" s="53" t="s">
        <v>488</v>
      </c>
      <c r="H28" s="15">
        <v>4</v>
      </c>
      <c r="I28" s="33">
        <f>C28+3월!D29+4월!C28+5월!C28+6월!C28+7월!C28+8월!C28+9월!C28+'10월'!C28</f>
        <v>13</v>
      </c>
      <c r="J28" s="33">
        <f>D28+3월!E29+4월!D28+5월!D28+6월!D28+7월!D28+8월!D28+9월!D28+'10월'!D28</f>
        <v>8</v>
      </c>
      <c r="K28" s="33">
        <f>E28+3월!F29+4월!E28+5월!E28+6월!E28+7월!E28+8월!E28+9월!E28+'10월'!E28</f>
        <v>4</v>
      </c>
      <c r="L28" s="54">
        <f t="shared" si="1"/>
        <v>25</v>
      </c>
    </row>
    <row r="29" spans="1:12" ht="21.75" customHeight="1">
      <c r="A29" s="53" t="s">
        <v>489</v>
      </c>
      <c r="B29" s="15">
        <v>4</v>
      </c>
      <c r="C29" s="33">
        <v>1</v>
      </c>
      <c r="D29" s="33">
        <v>2</v>
      </c>
      <c r="E29" s="33">
        <v>1</v>
      </c>
      <c r="F29" s="75">
        <f t="shared" si="0"/>
        <v>4</v>
      </c>
      <c r="G29" s="53" t="s">
        <v>489</v>
      </c>
      <c r="H29" s="15">
        <v>4</v>
      </c>
      <c r="I29" s="33">
        <f>C29+3월!D30+4월!C29+5월!C29+6월!C29+7월!C29+8월!C29+9월!C29+'10월'!C29</f>
        <v>12</v>
      </c>
      <c r="J29" s="33">
        <f>D29+3월!E30+4월!D29+5월!D29+6월!D29+7월!D29+8월!D29+9월!D29+'10월'!D29</f>
        <v>9</v>
      </c>
      <c r="K29" s="33">
        <f>E29+3월!F30+4월!E29+5월!E29+6월!E29+7월!E29+8월!E29+9월!E29+'10월'!E29</f>
        <v>5</v>
      </c>
      <c r="L29" s="54">
        <f t="shared" si="1"/>
        <v>26</v>
      </c>
    </row>
    <row r="30" spans="1:13" ht="22.5" hidden="1">
      <c r="A30" s="93" t="s">
        <v>490</v>
      </c>
      <c r="B30" s="94">
        <v>4</v>
      </c>
      <c r="C30" s="95"/>
      <c r="D30" s="95"/>
      <c r="E30" s="95"/>
      <c r="F30" s="96">
        <f t="shared" si="0"/>
        <v>0</v>
      </c>
      <c r="G30" s="93" t="s">
        <v>490</v>
      </c>
      <c r="H30" s="94">
        <v>4</v>
      </c>
      <c r="I30" s="33">
        <f>C30+3월!D31+4월!C30+5월!C30+6월!C30+7월!C30+8월!C30+9월!C30+'10월'!C30</f>
        <v>4</v>
      </c>
      <c r="J30" s="33">
        <f>D30+3월!E31+4월!D30+5월!D30+6월!D30+7월!D30+8월!D30+9월!D30+'10월'!D30</f>
        <v>3</v>
      </c>
      <c r="K30" s="33">
        <f>E30+3월!F31+4월!E30+5월!E30+6월!E30+7월!E30+8월!E30+9월!E30+'10월'!E30</f>
        <v>2</v>
      </c>
      <c r="L30" s="96">
        <f t="shared" si="1"/>
        <v>9</v>
      </c>
      <c r="M30" s="92"/>
    </row>
    <row r="31" spans="1:12" ht="22.5">
      <c r="A31" s="53" t="s">
        <v>491</v>
      </c>
      <c r="B31" s="15">
        <v>4</v>
      </c>
      <c r="C31" s="33">
        <v>2</v>
      </c>
      <c r="D31" s="33">
        <v>1</v>
      </c>
      <c r="E31" s="33"/>
      <c r="F31" s="75">
        <f t="shared" si="0"/>
        <v>3</v>
      </c>
      <c r="G31" s="53" t="s">
        <v>491</v>
      </c>
      <c r="H31" s="15">
        <v>4</v>
      </c>
      <c r="I31" s="33">
        <f>C31+3월!D32+4월!C31+5월!C31+6월!C31+7월!C31+8월!C31+9월!C31+'10월'!C31</f>
        <v>12</v>
      </c>
      <c r="J31" s="33">
        <f>D31+3월!E32+4월!D31+5월!D31+6월!D31+7월!D31+8월!D31+9월!D31+'10월'!D31</f>
        <v>9</v>
      </c>
      <c r="K31" s="33">
        <f>E31+3월!F32+4월!E31+5월!E31+6월!E31+7월!E31+8월!E31+9월!E31+'10월'!E31</f>
        <v>4</v>
      </c>
      <c r="L31" s="54">
        <f t="shared" si="1"/>
        <v>25</v>
      </c>
    </row>
    <row r="32" spans="1:12" ht="22.5">
      <c r="A32" s="53" t="s">
        <v>492</v>
      </c>
      <c r="B32" s="15">
        <v>4</v>
      </c>
      <c r="C32" s="33">
        <v>2</v>
      </c>
      <c r="D32" s="33">
        <v>1</v>
      </c>
      <c r="E32" s="33"/>
      <c r="F32" s="75">
        <f t="shared" si="0"/>
        <v>3</v>
      </c>
      <c r="G32" s="53" t="s">
        <v>492</v>
      </c>
      <c r="H32" s="15">
        <v>4</v>
      </c>
      <c r="I32" s="33">
        <f>C32+3월!D33+4월!C32+5월!C32+6월!C32+7월!C32+8월!C32+9월!C32+'10월'!C32</f>
        <v>13</v>
      </c>
      <c r="J32" s="33">
        <f>D32+3월!E33+4월!D32+5월!D32+6월!D32+7월!D32+8월!D32+9월!D32+'10월'!D32</f>
        <v>8</v>
      </c>
      <c r="K32" s="33">
        <f>E32+3월!F33+4월!E32+5월!E32+6월!E32+7월!E32+8월!E32+9월!E32+'10월'!E32</f>
        <v>4</v>
      </c>
      <c r="L32" s="54">
        <f t="shared" si="1"/>
        <v>25</v>
      </c>
    </row>
    <row r="33" spans="1:12" ht="22.5">
      <c r="A33" s="53" t="s">
        <v>493</v>
      </c>
      <c r="B33" s="15">
        <v>4</v>
      </c>
      <c r="C33" s="33">
        <v>2</v>
      </c>
      <c r="D33" s="33">
        <v>1</v>
      </c>
      <c r="E33" s="33"/>
      <c r="F33" s="75">
        <f t="shared" si="0"/>
        <v>3</v>
      </c>
      <c r="G33" s="53" t="s">
        <v>493</v>
      </c>
      <c r="H33" s="15">
        <v>4</v>
      </c>
      <c r="I33" s="33">
        <f>C33+3월!D34+4월!C33+5월!C33+6월!C33+7월!C33+8월!C33+9월!C33+'10월'!C33</f>
        <v>12</v>
      </c>
      <c r="J33" s="33">
        <f>D33+3월!E34+4월!D33+5월!D33+6월!D33+7월!D33+8월!D33+9월!D33+'10월'!D33</f>
        <v>9</v>
      </c>
      <c r="K33" s="33">
        <f>E33+3월!F34+4월!E33+5월!E33+6월!E33+7월!E33+8월!E33+9월!E33+'10월'!E33</f>
        <v>4</v>
      </c>
      <c r="L33" s="54">
        <f t="shared" si="1"/>
        <v>25</v>
      </c>
    </row>
    <row r="34" spans="1:12" ht="21" customHeight="1">
      <c r="A34" s="45"/>
      <c r="B34" s="35" t="s">
        <v>477</v>
      </c>
      <c r="C34" s="34">
        <f>SUM(C18:C33)</f>
        <v>18</v>
      </c>
      <c r="D34" s="36">
        <f>SUM(D18:D33)</f>
        <v>18</v>
      </c>
      <c r="E34" s="34">
        <f>SUM(E18:E33)</f>
        <v>6</v>
      </c>
      <c r="F34" s="46"/>
      <c r="G34" s="45"/>
      <c r="H34" s="35" t="s">
        <v>477</v>
      </c>
      <c r="I34" s="34">
        <f>SUM(I18:I33)</f>
        <v>167</v>
      </c>
      <c r="J34" s="36">
        <f>SUM(J18:J33)</f>
        <v>129</v>
      </c>
      <c r="K34" s="34">
        <f>SUM(K18:K33)</f>
        <v>58</v>
      </c>
      <c r="L34" s="46"/>
    </row>
    <row r="35" spans="1:12" ht="21" customHeight="1" thickBot="1">
      <c r="A35" s="47"/>
      <c r="B35" s="48" t="s">
        <v>494</v>
      </c>
      <c r="C35" s="49">
        <f>C34+D34+E34</f>
        <v>42</v>
      </c>
      <c r="D35" s="50"/>
      <c r="E35" s="50"/>
      <c r="F35" s="51"/>
      <c r="G35" s="47"/>
      <c r="H35" s="48" t="s">
        <v>494</v>
      </c>
      <c r="I35" s="49">
        <f>I34+J34+K34</f>
        <v>354</v>
      </c>
      <c r="J35" s="50"/>
      <c r="K35" s="50"/>
      <c r="L35" s="51"/>
    </row>
  </sheetData>
  <sheetProtection/>
  <mergeCells count="3"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PageLayoutView="0" workbookViewId="0" topLeftCell="A1">
      <selection activeCell="K10" sqref="K10"/>
    </sheetView>
  </sheetViews>
  <sheetFormatPr defaultColWidth="8.88671875" defaultRowHeight="13.5"/>
  <cols>
    <col min="1" max="1" width="8.3359375" style="0" customWidth="1"/>
    <col min="2" max="2" width="10.99609375" style="0" bestFit="1" customWidth="1"/>
    <col min="3" max="3" width="12.3359375" style="0" bestFit="1" customWidth="1"/>
    <col min="4" max="4" width="11.10546875" style="0" customWidth="1"/>
    <col min="5" max="5" width="10.3359375" style="0" customWidth="1"/>
    <col min="6" max="6" width="9.4453125" style="0" customWidth="1"/>
    <col min="7" max="7" width="11.3359375" style="0" customWidth="1"/>
    <col min="8" max="8" width="10.21484375" style="0" customWidth="1"/>
    <col min="9" max="9" width="10.10546875" style="0" customWidth="1"/>
    <col min="10" max="11" width="9.4453125" style="0" bestFit="1" customWidth="1"/>
    <col min="12" max="12" width="10.21484375" style="0" customWidth="1"/>
  </cols>
  <sheetData>
    <row r="1" spans="1:12" ht="26.25">
      <c r="A1" s="102" t="s">
        <v>500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3" spans="1:12" ht="33" customHeight="1">
      <c r="A3" s="2" t="s">
        <v>3</v>
      </c>
      <c r="B3" s="5">
        <v>40514</v>
      </c>
      <c r="C3" s="5">
        <v>40516</v>
      </c>
      <c r="D3" s="5">
        <v>40517</v>
      </c>
      <c r="E3" s="5">
        <v>40518</v>
      </c>
      <c r="F3" s="5">
        <v>40519</v>
      </c>
      <c r="G3" s="5">
        <v>40521</v>
      </c>
      <c r="H3" s="5">
        <v>40524</v>
      </c>
      <c r="I3" s="5">
        <v>40525</v>
      </c>
      <c r="J3" s="5">
        <v>40526</v>
      </c>
      <c r="K3" s="5">
        <v>40528</v>
      </c>
      <c r="L3" s="2">
        <v>40530</v>
      </c>
    </row>
    <row r="4" spans="1:12" ht="33" customHeight="1">
      <c r="A4" s="14" t="s">
        <v>4</v>
      </c>
      <c r="B4" s="111" t="s">
        <v>8</v>
      </c>
      <c r="C4" s="111" t="s">
        <v>32</v>
      </c>
      <c r="D4" s="111" t="s">
        <v>5</v>
      </c>
      <c r="E4" s="111" t="s">
        <v>6</v>
      </c>
      <c r="F4" s="111" t="s">
        <v>0</v>
      </c>
      <c r="G4" s="111" t="s">
        <v>8</v>
      </c>
      <c r="H4" s="111" t="s">
        <v>5</v>
      </c>
      <c r="I4" s="111" t="s">
        <v>6</v>
      </c>
      <c r="J4" s="100" t="s">
        <v>0</v>
      </c>
      <c r="K4" s="111" t="s">
        <v>8</v>
      </c>
      <c r="L4" s="111" t="s">
        <v>32</v>
      </c>
    </row>
    <row r="5" spans="1:12" ht="33" customHeight="1">
      <c r="A5" s="16" t="s">
        <v>9</v>
      </c>
      <c r="B5" s="85" t="s">
        <v>11</v>
      </c>
      <c r="C5" s="85" t="s">
        <v>35</v>
      </c>
      <c r="D5" s="85" t="s">
        <v>1</v>
      </c>
      <c r="E5" s="85" t="s">
        <v>1</v>
      </c>
      <c r="F5" s="85" t="s">
        <v>11</v>
      </c>
      <c r="G5" s="85" t="s">
        <v>11</v>
      </c>
      <c r="H5" s="85" t="s">
        <v>1</v>
      </c>
      <c r="I5" s="85" t="s">
        <v>1</v>
      </c>
      <c r="J5" s="85" t="s">
        <v>11</v>
      </c>
      <c r="K5" s="85" t="s">
        <v>11</v>
      </c>
      <c r="L5" s="85" t="s">
        <v>35</v>
      </c>
    </row>
    <row r="6" spans="1:12" ht="33" customHeight="1">
      <c r="A6" s="1" t="s">
        <v>42</v>
      </c>
      <c r="B6" s="9" t="s">
        <v>15</v>
      </c>
      <c r="C6" s="9" t="s">
        <v>23</v>
      </c>
      <c r="D6" s="9" t="s">
        <v>28</v>
      </c>
      <c r="E6" s="9" t="s">
        <v>26</v>
      </c>
      <c r="F6" s="9" t="s">
        <v>95</v>
      </c>
      <c r="G6" s="115" t="s">
        <v>19</v>
      </c>
      <c r="H6" s="29" t="s">
        <v>23</v>
      </c>
      <c r="I6" s="29" t="s">
        <v>22</v>
      </c>
      <c r="J6" s="114" t="s">
        <v>16</v>
      </c>
      <c r="K6" s="115" t="s">
        <v>19</v>
      </c>
      <c r="L6" s="9" t="s">
        <v>15</v>
      </c>
    </row>
    <row r="7" spans="1:12" ht="33" customHeight="1">
      <c r="A7" s="1" t="s">
        <v>43</v>
      </c>
      <c r="B7" s="9" t="s">
        <v>17</v>
      </c>
      <c r="C7" s="9" t="s">
        <v>40</v>
      </c>
      <c r="D7" s="9" t="s">
        <v>25</v>
      </c>
      <c r="E7" s="9" t="s">
        <v>16</v>
      </c>
      <c r="F7" s="115" t="s">
        <v>21</v>
      </c>
      <c r="G7" s="29" t="s">
        <v>28</v>
      </c>
      <c r="H7" s="29" t="s">
        <v>29</v>
      </c>
      <c r="I7" s="29" t="s">
        <v>40</v>
      </c>
      <c r="J7" s="114" t="s">
        <v>26</v>
      </c>
      <c r="K7" s="114" t="s">
        <v>25</v>
      </c>
      <c r="L7" s="29" t="s">
        <v>21</v>
      </c>
    </row>
    <row r="8" spans="1:12" ht="33" customHeight="1">
      <c r="A8" s="18"/>
      <c r="B8" s="63"/>
      <c r="C8" s="63"/>
      <c r="D8" s="63"/>
      <c r="E8" s="63"/>
      <c r="F8" s="63"/>
      <c r="G8" s="64"/>
      <c r="H8" s="64"/>
      <c r="I8" s="64"/>
      <c r="J8" s="64"/>
      <c r="K8" s="19"/>
      <c r="L8" s="19"/>
    </row>
    <row r="9" spans="1:12" ht="33" customHeight="1">
      <c r="A9" s="2" t="s">
        <v>3</v>
      </c>
      <c r="B9" s="2">
        <v>40531</v>
      </c>
      <c r="C9" s="5">
        <v>40532</v>
      </c>
      <c r="D9" s="5">
        <v>40533</v>
      </c>
      <c r="E9" s="5">
        <v>40535</v>
      </c>
      <c r="F9" s="5">
        <v>40538</v>
      </c>
      <c r="G9" s="5">
        <v>40539</v>
      </c>
      <c r="H9" s="5">
        <v>40540</v>
      </c>
      <c r="I9" s="5">
        <v>40542</v>
      </c>
      <c r="J9" s="5"/>
      <c r="K9" s="5"/>
      <c r="L9" s="2"/>
    </row>
    <row r="10" spans="1:12" ht="33" customHeight="1">
      <c r="A10" s="14" t="s">
        <v>4</v>
      </c>
      <c r="B10" s="111" t="s">
        <v>5</v>
      </c>
      <c r="C10" s="111" t="s">
        <v>6</v>
      </c>
      <c r="D10" s="112" t="s">
        <v>0</v>
      </c>
      <c r="E10" s="111" t="s">
        <v>8</v>
      </c>
      <c r="F10" s="111" t="s">
        <v>5</v>
      </c>
      <c r="G10" s="111" t="s">
        <v>6</v>
      </c>
      <c r="H10" s="112" t="s">
        <v>0</v>
      </c>
      <c r="I10" s="100" t="s">
        <v>8</v>
      </c>
      <c r="J10" s="100"/>
      <c r="K10" s="15"/>
      <c r="L10" s="14"/>
    </row>
    <row r="11" spans="1:12" ht="33" customHeight="1">
      <c r="A11" s="16" t="s">
        <v>9</v>
      </c>
      <c r="B11" s="85" t="s">
        <v>1</v>
      </c>
      <c r="C11" s="85" t="s">
        <v>1</v>
      </c>
      <c r="D11" s="85" t="s">
        <v>11</v>
      </c>
      <c r="E11" s="85" t="s">
        <v>11</v>
      </c>
      <c r="F11" s="85" t="s">
        <v>1</v>
      </c>
      <c r="G11" s="85" t="s">
        <v>1</v>
      </c>
      <c r="H11" s="85" t="s">
        <v>11</v>
      </c>
      <c r="I11" s="85" t="s">
        <v>11</v>
      </c>
      <c r="J11" s="87"/>
      <c r="K11" s="85"/>
      <c r="L11" s="14"/>
    </row>
    <row r="12" spans="1:12" ht="33" customHeight="1">
      <c r="A12" s="1" t="s">
        <v>42</v>
      </c>
      <c r="B12" s="9" t="s">
        <v>19</v>
      </c>
      <c r="C12" s="9" t="s">
        <v>28</v>
      </c>
      <c r="D12" s="9" t="s">
        <v>29</v>
      </c>
      <c r="E12" s="9" t="s">
        <v>22</v>
      </c>
      <c r="F12" s="9" t="s">
        <v>26</v>
      </c>
      <c r="G12" s="9" t="s">
        <v>21</v>
      </c>
      <c r="H12" s="9" t="s">
        <v>15</v>
      </c>
      <c r="I12" s="9" t="s">
        <v>17</v>
      </c>
      <c r="J12" s="9"/>
      <c r="K12" s="9"/>
      <c r="L12" s="9"/>
    </row>
    <row r="13" spans="1:12" ht="33" customHeight="1">
      <c r="A13" s="1" t="s">
        <v>43</v>
      </c>
      <c r="B13" s="9" t="s">
        <v>95</v>
      </c>
      <c r="C13" s="9" t="s">
        <v>25</v>
      </c>
      <c r="D13" s="9" t="s">
        <v>40</v>
      </c>
      <c r="E13" s="9" t="s">
        <v>23</v>
      </c>
      <c r="F13" s="9" t="s">
        <v>16</v>
      </c>
      <c r="G13" s="9" t="s">
        <v>17</v>
      </c>
      <c r="H13" s="9" t="s">
        <v>29</v>
      </c>
      <c r="I13" s="9" t="s">
        <v>22</v>
      </c>
      <c r="J13" s="9"/>
      <c r="K13" s="9"/>
      <c r="L13" s="8"/>
    </row>
    <row r="15" spans="1:6" ht="21" thickBot="1">
      <c r="A15" s="113" t="s">
        <v>502</v>
      </c>
      <c r="B15" s="99"/>
      <c r="C15" s="99"/>
      <c r="D15" s="99"/>
      <c r="E15" s="99"/>
      <c r="F15" s="99"/>
    </row>
    <row r="16" spans="1:12" ht="21" thickBot="1">
      <c r="A16" s="108" t="s">
        <v>501</v>
      </c>
      <c r="B16" s="109"/>
      <c r="C16" s="109"/>
      <c r="D16" s="109"/>
      <c r="E16" s="109"/>
      <c r="F16" s="110"/>
      <c r="G16" s="105" t="s">
        <v>167</v>
      </c>
      <c r="H16" s="106"/>
      <c r="I16" s="106"/>
      <c r="J16" s="106"/>
      <c r="K16" s="106"/>
      <c r="L16" s="107"/>
    </row>
    <row r="17" spans="1:12" ht="14.25">
      <c r="A17" s="73" t="s">
        <v>137</v>
      </c>
      <c r="B17" s="31" t="s">
        <v>138</v>
      </c>
      <c r="C17" s="76" t="s">
        <v>139</v>
      </c>
      <c r="D17" s="77" t="s">
        <v>144</v>
      </c>
      <c r="E17" s="78" t="s">
        <v>32</v>
      </c>
      <c r="F17" s="74" t="s">
        <v>136</v>
      </c>
      <c r="G17" s="42" t="s">
        <v>137</v>
      </c>
      <c r="H17" s="43" t="s">
        <v>138</v>
      </c>
      <c r="I17" s="55" t="s">
        <v>139</v>
      </c>
      <c r="J17" s="68" t="s">
        <v>144</v>
      </c>
      <c r="K17" s="69" t="s">
        <v>32</v>
      </c>
      <c r="L17" s="44" t="s">
        <v>136</v>
      </c>
    </row>
    <row r="18" spans="1:12" ht="22.5" customHeight="1">
      <c r="A18" s="53" t="s">
        <v>165</v>
      </c>
      <c r="B18" s="15">
        <v>6</v>
      </c>
      <c r="C18" s="33">
        <v>1</v>
      </c>
      <c r="D18" s="33">
        <v>2</v>
      </c>
      <c r="E18" s="33"/>
      <c r="F18" s="75">
        <f aca="true" t="shared" si="0" ref="F18:F33">SUM(C18:E18)</f>
        <v>3</v>
      </c>
      <c r="G18" s="53" t="s">
        <v>165</v>
      </c>
      <c r="H18" s="15">
        <v>6</v>
      </c>
      <c r="I18" s="33">
        <f>C18+3월!D19+4월!C18+5월!C18+6월!C18+7월!C18+8월!C18+9월!C18+'10월'!C18+'11월'!C18</f>
        <v>15</v>
      </c>
      <c r="J18" s="33">
        <f>D18+3월!E19+4월!D18+5월!D18+6월!D18+7월!D18+8월!D18+9월!D18+'10월'!D18+'11월'!D18</f>
        <v>10</v>
      </c>
      <c r="K18" s="33">
        <f>E18+3월!F19+4월!E18+5월!E18+6월!E18+7월!E18+8월!E18+9월!E18+'10월'!E18+'11월'!E18</f>
        <v>4</v>
      </c>
      <c r="L18" s="54">
        <f aca="true" t="shared" si="1" ref="L18:L33">SUM(I18:K18)</f>
        <v>29</v>
      </c>
    </row>
    <row r="19" spans="1:12" ht="21" customHeight="1">
      <c r="A19" s="53" t="s">
        <v>169</v>
      </c>
      <c r="B19" s="15">
        <v>6</v>
      </c>
      <c r="C19" s="33">
        <v>1</v>
      </c>
      <c r="D19" s="33">
        <v>1</v>
      </c>
      <c r="E19" s="33"/>
      <c r="F19" s="75">
        <f t="shared" si="0"/>
        <v>2</v>
      </c>
      <c r="G19" s="53" t="s">
        <v>169</v>
      </c>
      <c r="H19" s="15">
        <v>6</v>
      </c>
      <c r="I19" s="33">
        <f>C19+3월!D20+4월!C19+5월!C19+6월!C19+7월!C19+8월!C19+9월!C19+'10월'!C19+'11월'!C19</f>
        <v>15</v>
      </c>
      <c r="J19" s="33">
        <f>D19+3월!E20+4월!D19+5월!D19+6월!D19+7월!D19+8월!D19+9월!D19+'10월'!D19+'11월'!D19</f>
        <v>9</v>
      </c>
      <c r="K19" s="33">
        <f>E19+3월!F20+4월!E19+5월!E19+6월!E19+7월!E19+8월!E19+9월!E19+'10월'!E19+'11월'!E19</f>
        <v>4</v>
      </c>
      <c r="L19" s="54">
        <f t="shared" si="1"/>
        <v>28</v>
      </c>
    </row>
    <row r="20" spans="1:12" ht="21.75" customHeight="1">
      <c r="A20" s="53" t="s">
        <v>170</v>
      </c>
      <c r="B20" s="15">
        <v>6</v>
      </c>
      <c r="C20" s="33">
        <v>1</v>
      </c>
      <c r="D20" s="33">
        <v>2</v>
      </c>
      <c r="E20" s="33"/>
      <c r="F20" s="75">
        <f t="shared" si="0"/>
        <v>3</v>
      </c>
      <c r="G20" s="53" t="s">
        <v>170</v>
      </c>
      <c r="H20" s="15">
        <v>6</v>
      </c>
      <c r="I20" s="33">
        <f>C20+3월!D21+4월!C20+5월!C20+6월!C20+7월!C20+8월!C20+9월!C20+'10월'!C20+'11월'!C20</f>
        <v>15</v>
      </c>
      <c r="J20" s="33">
        <f>D20+3월!E21+4월!D20+5월!D20+6월!D20+7월!D20+8월!D20+9월!D20+'10월'!D20+'11월'!D20</f>
        <v>10</v>
      </c>
      <c r="K20" s="33">
        <f>E20+3월!F21+4월!E20+5월!E20+6월!E20+7월!E20+8월!E20+9월!E20+'10월'!E20+'11월'!E20</f>
        <v>4</v>
      </c>
      <c r="L20" s="54">
        <f t="shared" si="1"/>
        <v>29</v>
      </c>
    </row>
    <row r="21" spans="1:12" ht="22.5">
      <c r="A21" s="53" t="s">
        <v>168</v>
      </c>
      <c r="B21" s="15">
        <v>6</v>
      </c>
      <c r="C21" s="33">
        <v>1</v>
      </c>
      <c r="D21" s="33">
        <v>1</v>
      </c>
      <c r="E21" s="33">
        <v>1</v>
      </c>
      <c r="F21" s="75">
        <f t="shared" si="0"/>
        <v>3</v>
      </c>
      <c r="G21" s="53" t="s">
        <v>168</v>
      </c>
      <c r="H21" s="15">
        <v>6</v>
      </c>
      <c r="I21" s="33">
        <f>C21+3월!D22+4월!C21+5월!C21+6월!C21+7월!C21+8월!C21+9월!C21+'10월'!C21+'11월'!C21</f>
        <v>14</v>
      </c>
      <c r="J21" s="33">
        <f>D21+3월!E22+4월!D21+5월!D21+6월!D21+7월!D21+8월!D21+9월!D21+'10월'!D21+'11월'!D21</f>
        <v>9</v>
      </c>
      <c r="K21" s="33">
        <f>E21+3월!F22+4월!E21+5월!E21+6월!E21+7월!E21+8월!E21+9월!E21+'10월'!E21+'11월'!E21</f>
        <v>5</v>
      </c>
      <c r="L21" s="54">
        <f t="shared" si="1"/>
        <v>28</v>
      </c>
    </row>
    <row r="22" spans="1:12" ht="22.5">
      <c r="A22" s="53" t="s">
        <v>171</v>
      </c>
      <c r="B22" s="15">
        <v>6</v>
      </c>
      <c r="C22" s="33">
        <v>2</v>
      </c>
      <c r="D22" s="33">
        <v>1</v>
      </c>
      <c r="E22" s="33"/>
      <c r="F22" s="75">
        <f t="shared" si="0"/>
        <v>3</v>
      </c>
      <c r="G22" s="53" t="s">
        <v>171</v>
      </c>
      <c r="H22" s="15">
        <v>6</v>
      </c>
      <c r="I22" s="33">
        <f>C22+3월!D23+4월!C22+5월!C22+6월!C22+7월!C22+8월!C22+9월!C22+'10월'!C22+'11월'!C22</f>
        <v>15</v>
      </c>
      <c r="J22" s="33">
        <f>D22+3월!E23+4월!D22+5월!D22+6월!D22+7월!D22+8월!D22+9월!D22+'10월'!D22+'11월'!D22</f>
        <v>9</v>
      </c>
      <c r="K22" s="33">
        <f>E22+3월!F23+4월!E22+5월!E22+6월!E22+7월!E22+8월!E22+9월!E22+'10월'!E22+'11월'!E22</f>
        <v>4</v>
      </c>
      <c r="L22" s="54">
        <f t="shared" si="1"/>
        <v>28</v>
      </c>
    </row>
    <row r="23" spans="1:12" ht="0.75" customHeight="1">
      <c r="A23" s="93" t="s">
        <v>172</v>
      </c>
      <c r="B23" s="94">
        <v>6</v>
      </c>
      <c r="C23" s="33"/>
      <c r="D23" s="33"/>
      <c r="E23" s="95"/>
      <c r="F23" s="96">
        <f t="shared" si="0"/>
        <v>0</v>
      </c>
      <c r="G23" s="93" t="s">
        <v>172</v>
      </c>
      <c r="H23" s="94">
        <v>6</v>
      </c>
      <c r="I23" s="33">
        <f>C23+3월!D24+4월!C23+5월!C23+6월!C23+7월!C23+8월!C23+9월!C23+'10월'!C23+'11월'!C23</f>
        <v>6</v>
      </c>
      <c r="J23" s="33">
        <f>D23+3월!E24+4월!D23+5월!D23+6월!D23+7월!D23+8월!D23+9월!D23+'10월'!D23+'11월'!D23</f>
        <v>5</v>
      </c>
      <c r="K23" s="33">
        <f>E23+3월!F24+4월!E23+5월!E23+6월!E23+7월!E23+8월!E23+9월!E23+'10월'!E23+'11월'!E23</f>
        <v>2</v>
      </c>
      <c r="L23" s="96">
        <f t="shared" si="1"/>
        <v>13</v>
      </c>
    </row>
    <row r="24" spans="1:12" ht="22.5">
      <c r="A24" s="53" t="s">
        <v>173</v>
      </c>
      <c r="B24" s="15">
        <v>5</v>
      </c>
      <c r="C24" s="33">
        <v>2</v>
      </c>
      <c r="D24" s="33">
        <v>1</v>
      </c>
      <c r="E24" s="33"/>
      <c r="F24" s="75">
        <f t="shared" si="0"/>
        <v>3</v>
      </c>
      <c r="G24" s="53" t="s">
        <v>173</v>
      </c>
      <c r="H24" s="15">
        <v>5</v>
      </c>
      <c r="I24" s="33">
        <f>C24+3월!D25+4월!C24+5월!C24+6월!C24+7월!C24+8월!C24+9월!C24+'10월'!C24+'11월'!C24</f>
        <v>14</v>
      </c>
      <c r="J24" s="33">
        <f>D24+3월!E25+4월!D24+5월!D24+6월!D24+7월!D24+8월!D24+9월!D24+'10월'!D24+'11월'!D24</f>
        <v>10</v>
      </c>
      <c r="K24" s="33">
        <f>E24+3월!F25+4월!E24+5월!E24+6월!E24+7월!E24+8월!E24+9월!E24+'10월'!E24+'11월'!E24</f>
        <v>4</v>
      </c>
      <c r="L24" s="54">
        <f t="shared" si="1"/>
        <v>28</v>
      </c>
    </row>
    <row r="25" spans="1:12" ht="0.75" customHeight="1">
      <c r="A25" s="93" t="s">
        <v>174</v>
      </c>
      <c r="B25" s="94">
        <v>5</v>
      </c>
      <c r="C25" s="33"/>
      <c r="D25" s="33"/>
      <c r="E25" s="95"/>
      <c r="F25" s="96">
        <f t="shared" si="0"/>
        <v>0</v>
      </c>
      <c r="G25" s="93" t="s">
        <v>174</v>
      </c>
      <c r="H25" s="94">
        <v>5</v>
      </c>
      <c r="I25" s="33">
        <f>C25+3월!D26+4월!C25+5월!C25+6월!C25+7월!C25+8월!C25+9월!C25+'10월'!C25+'11월'!C25</f>
        <v>1</v>
      </c>
      <c r="J25" s="33">
        <f>D25+3월!E26+4월!D25+5월!D25+6월!D25+7월!D25+8월!D25+9월!D25+'10월'!D25+'11월'!D25</f>
        <v>2</v>
      </c>
      <c r="K25" s="33">
        <f>E25+3월!F26+4월!E25+5월!E25+6월!E25+7월!E25+8월!E25+9월!E25+'10월'!E25+'11월'!E25</f>
        <v>1</v>
      </c>
      <c r="L25" s="96">
        <f t="shared" si="1"/>
        <v>4</v>
      </c>
    </row>
    <row r="26" spans="1:12" ht="22.5">
      <c r="A26" s="53" t="s">
        <v>175</v>
      </c>
      <c r="B26" s="15">
        <v>5</v>
      </c>
      <c r="C26" s="33"/>
      <c r="D26" s="33">
        <v>2</v>
      </c>
      <c r="E26" s="33">
        <v>1</v>
      </c>
      <c r="F26" s="75">
        <f t="shared" si="0"/>
        <v>3</v>
      </c>
      <c r="G26" s="53" t="s">
        <v>175</v>
      </c>
      <c r="H26" s="15">
        <v>5</v>
      </c>
      <c r="I26" s="33">
        <f>C26+3월!D27+4월!C26+5월!C26+6월!C26+7월!C26+8월!C26+9월!C26+'10월'!C26+'11월'!C26</f>
        <v>1</v>
      </c>
      <c r="J26" s="33">
        <f>D26+3월!E27+4월!D26+5월!D26+6월!D26+7월!D26+8월!D26+9월!D26+'10월'!D26+'11월'!D26</f>
        <v>21</v>
      </c>
      <c r="K26" s="33">
        <f>E26+3월!F27+4월!E26+5월!E26+6월!E26+7월!E26+8월!E26+9월!E26+'10월'!E26+'11월'!E26</f>
        <v>5</v>
      </c>
      <c r="L26" s="54">
        <f t="shared" si="1"/>
        <v>27</v>
      </c>
    </row>
    <row r="27" spans="1:12" ht="22.5">
      <c r="A27" s="53" t="s">
        <v>176</v>
      </c>
      <c r="B27" s="15">
        <v>5</v>
      </c>
      <c r="C27" s="33">
        <v>1</v>
      </c>
      <c r="D27" s="33">
        <v>2</v>
      </c>
      <c r="E27" s="33"/>
      <c r="F27" s="75">
        <f t="shared" si="0"/>
        <v>3</v>
      </c>
      <c r="G27" s="53" t="s">
        <v>176</v>
      </c>
      <c r="H27" s="15">
        <v>5</v>
      </c>
      <c r="I27" s="33">
        <f>C27+3월!D28+4월!C27+5월!C27+6월!C27+7월!C27+8월!C27+9월!C27+'10월'!C27+'11월'!C27</f>
        <v>14</v>
      </c>
      <c r="J27" s="33">
        <f>D27+3월!E28+4월!D27+5월!D27+6월!D27+7월!D27+8월!D27+9월!D27+'10월'!D27+'11월'!D27</f>
        <v>10</v>
      </c>
      <c r="K27" s="33">
        <f>E27+3월!F28+4월!E27+5월!E27+6월!E27+7월!E27+8월!E27+9월!E27+'10월'!E27+'11월'!E27</f>
        <v>4</v>
      </c>
      <c r="L27" s="54">
        <f t="shared" si="1"/>
        <v>28</v>
      </c>
    </row>
    <row r="28" spans="1:12" ht="22.5">
      <c r="A28" s="53" t="s">
        <v>177</v>
      </c>
      <c r="B28" s="15">
        <v>4</v>
      </c>
      <c r="C28" s="33">
        <v>1</v>
      </c>
      <c r="D28" s="33">
        <v>2</v>
      </c>
      <c r="E28" s="33"/>
      <c r="F28" s="75">
        <f t="shared" si="0"/>
        <v>3</v>
      </c>
      <c r="G28" s="53" t="s">
        <v>177</v>
      </c>
      <c r="H28" s="15">
        <v>4</v>
      </c>
      <c r="I28" s="33">
        <f>C28+3월!D29+4월!C28+5월!C28+6월!C28+7월!C28+8월!C28+9월!C28+'10월'!C28+'11월'!C28</f>
        <v>14</v>
      </c>
      <c r="J28" s="33">
        <f>D28+3월!E29+4월!D28+5월!D28+6월!D28+7월!D28+8월!D28+9월!D28+'10월'!D28+'11월'!D28</f>
        <v>10</v>
      </c>
      <c r="K28" s="33">
        <f>E28+3월!F29+4월!E28+5월!E28+6월!E28+7월!E28+8월!E28+9월!E28+'10월'!E28+'11월'!E28</f>
        <v>4</v>
      </c>
      <c r="L28" s="54">
        <f t="shared" si="1"/>
        <v>28</v>
      </c>
    </row>
    <row r="29" spans="1:12" ht="21.75" customHeight="1">
      <c r="A29" s="53" t="s">
        <v>178</v>
      </c>
      <c r="B29" s="15">
        <v>4</v>
      </c>
      <c r="C29" s="33">
        <v>2</v>
      </c>
      <c r="D29" s="33">
        <v>1</v>
      </c>
      <c r="E29" s="33"/>
      <c r="F29" s="75">
        <f t="shared" si="0"/>
        <v>3</v>
      </c>
      <c r="G29" s="53" t="s">
        <v>178</v>
      </c>
      <c r="H29" s="15">
        <v>4</v>
      </c>
      <c r="I29" s="33">
        <f>C29+3월!D30+4월!C29+5월!C29+6월!C29+7월!C29+8월!C29+9월!C29+'10월'!C29+'11월'!C29</f>
        <v>14</v>
      </c>
      <c r="J29" s="33">
        <f>D29+3월!E30+4월!D29+5월!D29+6월!D29+7월!D29+8월!D29+9월!D29+'10월'!D29+'11월'!D29</f>
        <v>10</v>
      </c>
      <c r="K29" s="33">
        <f>E29+3월!F30+4월!E29+5월!E29+6월!E29+7월!E29+8월!E29+9월!E29+'10월'!E29+'11월'!E29</f>
        <v>5</v>
      </c>
      <c r="L29" s="54">
        <f t="shared" si="1"/>
        <v>29</v>
      </c>
    </row>
    <row r="30" spans="1:13" ht="22.5" hidden="1">
      <c r="A30" s="93" t="s">
        <v>179</v>
      </c>
      <c r="B30" s="94">
        <v>4</v>
      </c>
      <c r="C30" s="95"/>
      <c r="D30" s="33"/>
      <c r="E30" s="95"/>
      <c r="F30" s="96">
        <f t="shared" si="0"/>
        <v>0</v>
      </c>
      <c r="G30" s="93" t="s">
        <v>179</v>
      </c>
      <c r="H30" s="94">
        <v>4</v>
      </c>
      <c r="I30" s="33">
        <f>C30+3월!D31+4월!C30+5월!C30+6월!C30+7월!C30+8월!C30+9월!C30+'10월'!C30+'11월'!C30</f>
        <v>4</v>
      </c>
      <c r="J30" s="33">
        <f>D30+3월!E31+4월!D30+5월!D30+6월!D30+7월!D30+8월!D30+9월!D30+'10월'!D30+'11월'!D30</f>
        <v>3</v>
      </c>
      <c r="K30" s="33">
        <f>E30+3월!F31+4월!E30+5월!E30+6월!E30+7월!E30+8월!E30+9월!E30+'10월'!E30+'11월'!E30</f>
        <v>2</v>
      </c>
      <c r="L30" s="96">
        <f t="shared" si="1"/>
        <v>9</v>
      </c>
      <c r="M30" s="92"/>
    </row>
    <row r="31" spans="1:12" ht="22.5">
      <c r="A31" s="53" t="s">
        <v>180</v>
      </c>
      <c r="B31" s="15">
        <v>4</v>
      </c>
      <c r="C31" s="33">
        <v>2</v>
      </c>
      <c r="D31" s="33">
        <v>1</v>
      </c>
      <c r="E31" s="33"/>
      <c r="F31" s="75">
        <f t="shared" si="0"/>
        <v>3</v>
      </c>
      <c r="G31" s="53" t="s">
        <v>180</v>
      </c>
      <c r="H31" s="15">
        <v>4</v>
      </c>
      <c r="I31" s="33">
        <f>C31+3월!D32+4월!C31+5월!C31+6월!C31+7월!C31+8월!C31+9월!C31+'10월'!C31+'11월'!C31</f>
        <v>14</v>
      </c>
      <c r="J31" s="33">
        <f>D31+3월!E32+4월!D31+5월!D31+6월!D31+7월!D31+8월!D31+9월!D31+'10월'!D31+'11월'!D31</f>
        <v>10</v>
      </c>
      <c r="K31" s="33">
        <f>E31+3월!F32+4월!E31+5월!E31+6월!E31+7월!E31+8월!E31+9월!E31+'10월'!E31+'11월'!E31</f>
        <v>4</v>
      </c>
      <c r="L31" s="54">
        <f t="shared" si="1"/>
        <v>28</v>
      </c>
    </row>
    <row r="32" spans="1:12" ht="22.5">
      <c r="A32" s="53" t="s">
        <v>181</v>
      </c>
      <c r="B32" s="15">
        <v>4</v>
      </c>
      <c r="C32" s="33">
        <v>1</v>
      </c>
      <c r="D32" s="33">
        <v>1</v>
      </c>
      <c r="E32" s="33">
        <v>1</v>
      </c>
      <c r="F32" s="75">
        <f t="shared" si="0"/>
        <v>3</v>
      </c>
      <c r="G32" s="53" t="s">
        <v>181</v>
      </c>
      <c r="H32" s="15">
        <v>4</v>
      </c>
      <c r="I32" s="33">
        <f>C32+3월!D33+4월!C32+5월!C32+6월!C32+7월!C32+8월!C32+9월!C32+'10월'!C32+'11월'!C32</f>
        <v>14</v>
      </c>
      <c r="J32" s="33">
        <f>D32+3월!E33+4월!D32+5월!D32+6월!D32+7월!D32+8월!D32+9월!D32+'10월'!D32+'11월'!D32</f>
        <v>9</v>
      </c>
      <c r="K32" s="33">
        <f>E32+3월!F33+4월!E32+5월!E32+6월!E32+7월!E32+8월!E32+9월!E32+'10월'!E32+'11월'!E32</f>
        <v>5</v>
      </c>
      <c r="L32" s="54">
        <f t="shared" si="1"/>
        <v>28</v>
      </c>
    </row>
    <row r="33" spans="1:12" ht="22.5">
      <c r="A33" s="53" t="s">
        <v>182</v>
      </c>
      <c r="B33" s="15">
        <v>4</v>
      </c>
      <c r="C33" s="33">
        <v>1</v>
      </c>
      <c r="D33" s="33">
        <v>1</v>
      </c>
      <c r="E33" s="33">
        <v>1</v>
      </c>
      <c r="F33" s="75">
        <f t="shared" si="0"/>
        <v>3</v>
      </c>
      <c r="G33" s="53" t="s">
        <v>182</v>
      </c>
      <c r="H33" s="15">
        <v>4</v>
      </c>
      <c r="I33" s="33">
        <f>C33+3월!D34+4월!C33+5월!C33+6월!C33+7월!C33+8월!C33+9월!C33+'10월'!C33+'11월'!C33</f>
        <v>13</v>
      </c>
      <c r="J33" s="33">
        <f>D33+3월!E34+4월!D33+5월!D33+6월!D33+7월!D33+8월!D33+9월!D33+'10월'!D33+'11월'!D33</f>
        <v>10</v>
      </c>
      <c r="K33" s="33">
        <f>E33+3월!F34+4월!E33+5월!E33+6월!E33+7월!E33+8월!E33+9월!E33+'10월'!E33+'11월'!E33</f>
        <v>5</v>
      </c>
      <c r="L33" s="54">
        <f t="shared" si="1"/>
        <v>28</v>
      </c>
    </row>
    <row r="34" spans="1:12" ht="21" customHeight="1">
      <c r="A34" s="45"/>
      <c r="B34" s="35" t="s">
        <v>136</v>
      </c>
      <c r="C34" s="34">
        <f>SUM(C18:C33)</f>
        <v>16</v>
      </c>
      <c r="D34" s="36">
        <f>SUM(D18:D33)</f>
        <v>18</v>
      </c>
      <c r="E34" s="34">
        <f>SUM(E18:E33)</f>
        <v>4</v>
      </c>
      <c r="F34" s="46"/>
      <c r="G34" s="45"/>
      <c r="H34" s="35" t="s">
        <v>136</v>
      </c>
      <c r="I34" s="34">
        <f>SUM(I18:I33)</f>
        <v>183</v>
      </c>
      <c r="J34" s="36">
        <f>SUM(J18:J33)</f>
        <v>147</v>
      </c>
      <c r="K34" s="34">
        <f>SUM(K18:K33)</f>
        <v>62</v>
      </c>
      <c r="L34" s="46"/>
    </row>
    <row r="35" spans="1:12" ht="21" customHeight="1" thickBot="1">
      <c r="A35" s="47"/>
      <c r="B35" s="48" t="s">
        <v>142</v>
      </c>
      <c r="C35" s="49">
        <f>C34+D34+E34</f>
        <v>38</v>
      </c>
      <c r="D35" s="50"/>
      <c r="E35" s="50"/>
      <c r="F35" s="51"/>
      <c r="G35" s="47"/>
      <c r="H35" s="48" t="s">
        <v>142</v>
      </c>
      <c r="I35" s="49">
        <f>I34+J34+K34</f>
        <v>392</v>
      </c>
      <c r="J35" s="50"/>
      <c r="K35" s="50"/>
      <c r="L35" s="51"/>
    </row>
  </sheetData>
  <sheetProtection/>
  <mergeCells count="3"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1" sqref="C1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7">
      <selection activeCell="F23" sqref="F23"/>
    </sheetView>
  </sheetViews>
  <sheetFormatPr defaultColWidth="8.88671875" defaultRowHeight="13.5"/>
  <cols>
    <col min="1" max="1" width="7.21484375" style="0" bestFit="1" customWidth="1"/>
    <col min="2" max="2" width="10.99609375" style="0" bestFit="1" customWidth="1"/>
    <col min="3" max="4" width="12.3359375" style="0" bestFit="1" customWidth="1"/>
    <col min="5" max="5" width="9.4453125" style="0" bestFit="1" customWidth="1"/>
    <col min="6" max="6" width="10.99609375" style="0" bestFit="1" customWidth="1"/>
    <col min="7" max="7" width="9.77734375" style="0" customWidth="1"/>
    <col min="8" max="8" width="10.21484375" style="0" customWidth="1"/>
    <col min="9" max="9" width="10.99609375" style="0" customWidth="1"/>
    <col min="10" max="10" width="9.5546875" style="0" customWidth="1"/>
    <col min="11" max="11" width="9.21484375" style="0" customWidth="1"/>
    <col min="12" max="12" width="10.21484375" style="0" customWidth="1"/>
  </cols>
  <sheetData>
    <row r="1" spans="1:12" ht="26.25">
      <c r="A1" s="102" t="s">
        <v>69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3" spans="1:12" ht="33" customHeight="1">
      <c r="A3" s="2" t="s">
        <v>56</v>
      </c>
      <c r="B3" s="2">
        <v>40238</v>
      </c>
      <c r="C3" s="5">
        <v>40239</v>
      </c>
      <c r="D3" s="5">
        <v>40241</v>
      </c>
      <c r="E3" s="5">
        <v>40243</v>
      </c>
      <c r="F3" s="2">
        <v>40244</v>
      </c>
      <c r="G3" s="2">
        <v>40245</v>
      </c>
      <c r="H3" s="2">
        <v>40246</v>
      </c>
      <c r="I3" s="2">
        <v>40248</v>
      </c>
      <c r="J3" s="2">
        <v>40250</v>
      </c>
      <c r="K3" s="2">
        <v>40251</v>
      </c>
      <c r="L3" s="2">
        <v>40252</v>
      </c>
    </row>
    <row r="4" spans="1:12" ht="33" customHeight="1">
      <c r="A4" s="14" t="s">
        <v>57</v>
      </c>
      <c r="B4" s="14" t="s">
        <v>70</v>
      </c>
      <c r="C4" s="15" t="s">
        <v>71</v>
      </c>
      <c r="D4" s="15" t="s">
        <v>73</v>
      </c>
      <c r="E4" s="15" t="s">
        <v>74</v>
      </c>
      <c r="F4" s="14" t="s">
        <v>58</v>
      </c>
      <c r="G4" s="14" t="s">
        <v>59</v>
      </c>
      <c r="H4" s="14" t="s">
        <v>60</v>
      </c>
      <c r="I4" s="14" t="s">
        <v>61</v>
      </c>
      <c r="J4" s="15" t="s">
        <v>74</v>
      </c>
      <c r="K4" s="15" t="s">
        <v>76</v>
      </c>
      <c r="L4" s="14" t="s">
        <v>70</v>
      </c>
    </row>
    <row r="5" spans="1:12" ht="33" customHeight="1">
      <c r="A5" s="16" t="s">
        <v>62</v>
      </c>
      <c r="B5" s="16" t="s">
        <v>63</v>
      </c>
      <c r="C5" s="17" t="s">
        <v>72</v>
      </c>
      <c r="D5" s="17" t="s">
        <v>64</v>
      </c>
      <c r="E5" s="17" t="s">
        <v>75</v>
      </c>
      <c r="F5" s="16" t="s">
        <v>63</v>
      </c>
      <c r="G5" s="16" t="s">
        <v>63</v>
      </c>
      <c r="H5" s="17" t="s">
        <v>64</v>
      </c>
      <c r="I5" s="17" t="s">
        <v>64</v>
      </c>
      <c r="J5" s="16" t="s">
        <v>75</v>
      </c>
      <c r="K5" s="16" t="s">
        <v>77</v>
      </c>
      <c r="L5" s="16" t="s">
        <v>63</v>
      </c>
    </row>
    <row r="6" spans="1:12" ht="33" customHeight="1">
      <c r="A6" s="1" t="s">
        <v>65</v>
      </c>
      <c r="B6" s="9" t="s">
        <v>98</v>
      </c>
      <c r="C6" s="9" t="s">
        <v>101</v>
      </c>
      <c r="D6" s="9" t="s">
        <v>102</v>
      </c>
      <c r="E6" s="9" t="s">
        <v>107</v>
      </c>
      <c r="F6" s="9" t="s">
        <v>106</v>
      </c>
      <c r="G6" s="29" t="s">
        <v>108</v>
      </c>
      <c r="H6" s="29" t="s">
        <v>110</v>
      </c>
      <c r="I6" s="29" t="s">
        <v>113</v>
      </c>
      <c r="J6" s="9"/>
      <c r="K6" s="9" t="s">
        <v>114</v>
      </c>
      <c r="L6" s="9" t="s">
        <v>116</v>
      </c>
    </row>
    <row r="7" spans="1:12" ht="33" customHeight="1">
      <c r="A7" s="1" t="s">
        <v>66</v>
      </c>
      <c r="B7" s="9" t="s">
        <v>99</v>
      </c>
      <c r="C7" s="9" t="s">
        <v>100</v>
      </c>
      <c r="D7" s="9" t="s">
        <v>103</v>
      </c>
      <c r="E7" s="9" t="s">
        <v>104</v>
      </c>
      <c r="F7" s="29" t="s">
        <v>105</v>
      </c>
      <c r="G7" s="29" t="s">
        <v>109</v>
      </c>
      <c r="H7" s="29" t="s">
        <v>111</v>
      </c>
      <c r="I7" s="29" t="s">
        <v>112</v>
      </c>
      <c r="J7" s="29"/>
      <c r="K7" s="29" t="s">
        <v>115</v>
      </c>
      <c r="L7" s="9" t="s">
        <v>117</v>
      </c>
    </row>
    <row r="8" spans="1:12" ht="33" customHeight="1">
      <c r="A8" s="18"/>
      <c r="B8" s="18"/>
      <c r="C8" s="18"/>
      <c r="D8" s="18"/>
      <c r="E8" s="18"/>
      <c r="F8" s="18"/>
      <c r="G8" s="19"/>
      <c r="H8" s="19"/>
      <c r="I8" s="19"/>
      <c r="J8" s="19"/>
      <c r="K8" s="19"/>
      <c r="L8" s="19"/>
    </row>
    <row r="9" spans="1:12" ht="33" customHeight="1">
      <c r="A9" s="2" t="s">
        <v>56</v>
      </c>
      <c r="B9" s="2">
        <v>40253</v>
      </c>
      <c r="C9" s="2">
        <v>40255</v>
      </c>
      <c r="D9" s="2">
        <v>40257</v>
      </c>
      <c r="E9" s="2">
        <v>40258</v>
      </c>
      <c r="F9" s="2">
        <v>40259</v>
      </c>
      <c r="G9" s="2">
        <v>40260</v>
      </c>
      <c r="H9" s="2">
        <v>40262</v>
      </c>
      <c r="I9" s="2">
        <v>40264</v>
      </c>
      <c r="J9" s="2">
        <v>40265</v>
      </c>
      <c r="K9" s="2">
        <v>40266</v>
      </c>
      <c r="L9" s="2">
        <v>40267</v>
      </c>
    </row>
    <row r="10" spans="1:12" ht="33" customHeight="1">
      <c r="A10" s="14" t="s">
        <v>57</v>
      </c>
      <c r="B10" s="14" t="s">
        <v>60</v>
      </c>
      <c r="C10" s="14" t="s">
        <v>61</v>
      </c>
      <c r="D10" s="14" t="s">
        <v>67</v>
      </c>
      <c r="E10" s="14" t="s">
        <v>58</v>
      </c>
      <c r="F10" s="14" t="s">
        <v>59</v>
      </c>
      <c r="G10" s="14" t="s">
        <v>60</v>
      </c>
      <c r="H10" s="14" t="s">
        <v>61</v>
      </c>
      <c r="I10" s="14" t="s">
        <v>67</v>
      </c>
      <c r="J10" s="14" t="s">
        <v>58</v>
      </c>
      <c r="K10" s="14" t="s">
        <v>70</v>
      </c>
      <c r="L10" s="14" t="s">
        <v>71</v>
      </c>
    </row>
    <row r="11" spans="1:12" ht="33" customHeight="1">
      <c r="A11" s="16" t="s">
        <v>62</v>
      </c>
      <c r="B11" s="17" t="s">
        <v>64</v>
      </c>
      <c r="C11" s="17" t="s">
        <v>64</v>
      </c>
      <c r="D11" s="14" t="s">
        <v>68</v>
      </c>
      <c r="E11" s="14" t="s">
        <v>63</v>
      </c>
      <c r="F11" s="14" t="s">
        <v>63</v>
      </c>
      <c r="G11" s="17" t="s">
        <v>64</v>
      </c>
      <c r="H11" s="17" t="s">
        <v>64</v>
      </c>
      <c r="I11" s="14" t="s">
        <v>68</v>
      </c>
      <c r="J11" s="14" t="s">
        <v>63</v>
      </c>
      <c r="K11" s="14" t="s">
        <v>77</v>
      </c>
      <c r="L11" s="14" t="s">
        <v>72</v>
      </c>
    </row>
    <row r="12" spans="1:12" ht="33" customHeight="1">
      <c r="A12" s="1" t="s">
        <v>65</v>
      </c>
      <c r="B12" s="9" t="s">
        <v>119</v>
      </c>
      <c r="C12" s="9" t="s">
        <v>120</v>
      </c>
      <c r="D12" s="9" t="s">
        <v>122</v>
      </c>
      <c r="E12" s="9" t="s">
        <v>123</v>
      </c>
      <c r="F12" s="9" t="s">
        <v>127</v>
      </c>
      <c r="G12" s="8" t="s">
        <v>114</v>
      </c>
      <c r="H12" s="8" t="s">
        <v>116</v>
      </c>
      <c r="I12" s="8" t="s">
        <v>129</v>
      </c>
      <c r="J12" s="8" t="s">
        <v>131</v>
      </c>
      <c r="K12" s="8" t="s">
        <v>134</v>
      </c>
      <c r="L12" s="9" t="s">
        <v>123</v>
      </c>
    </row>
    <row r="13" spans="1:12" ht="33" customHeight="1">
      <c r="A13" s="1" t="s">
        <v>66</v>
      </c>
      <c r="B13" s="9" t="s">
        <v>118</v>
      </c>
      <c r="C13" s="9" t="s">
        <v>121</v>
      </c>
      <c r="D13" s="9" t="s">
        <v>126</v>
      </c>
      <c r="E13" s="9" t="s">
        <v>125</v>
      </c>
      <c r="F13" s="9" t="s">
        <v>124</v>
      </c>
      <c r="G13" s="8" t="s">
        <v>128</v>
      </c>
      <c r="H13" s="8" t="s">
        <v>117</v>
      </c>
      <c r="I13" s="8" t="s">
        <v>130</v>
      </c>
      <c r="J13" s="8" t="s">
        <v>132</v>
      </c>
      <c r="K13" s="8" t="s">
        <v>135</v>
      </c>
      <c r="L13" s="8" t="s">
        <v>133</v>
      </c>
    </row>
    <row r="15" spans="1:6" ht="20.25">
      <c r="A15" s="103" t="s">
        <v>143</v>
      </c>
      <c r="B15" s="103"/>
      <c r="C15" s="103"/>
      <c r="D15" s="103"/>
      <c r="E15" s="103"/>
      <c r="F15" s="103"/>
    </row>
    <row r="16" spans="1:6" ht="20.25">
      <c r="A16" s="38"/>
      <c r="B16" s="38"/>
      <c r="C16" s="38"/>
      <c r="D16" s="38"/>
      <c r="E16" s="38"/>
      <c r="F16" s="38"/>
    </row>
    <row r="17" spans="1:6" ht="20.25">
      <c r="A17" s="30"/>
      <c r="B17" s="30"/>
      <c r="C17" s="30"/>
      <c r="D17" s="30"/>
      <c r="E17" s="30"/>
      <c r="F17" s="30"/>
    </row>
    <row r="18" spans="2:7" ht="14.25">
      <c r="B18" s="31" t="s">
        <v>137</v>
      </c>
      <c r="C18" s="31" t="s">
        <v>138</v>
      </c>
      <c r="D18" s="31" t="s">
        <v>139</v>
      </c>
      <c r="E18" s="31" t="s">
        <v>144</v>
      </c>
      <c r="F18" s="31" t="s">
        <v>140</v>
      </c>
      <c r="G18" s="31" t="s">
        <v>141</v>
      </c>
    </row>
    <row r="19" spans="2:7" ht="13.5">
      <c r="B19" s="20" t="s">
        <v>78</v>
      </c>
      <c r="C19" s="21">
        <v>6</v>
      </c>
      <c r="D19" s="32">
        <v>1</v>
      </c>
      <c r="E19" s="32">
        <v>2</v>
      </c>
      <c r="F19" s="32"/>
      <c r="G19" s="33">
        <f>SUM(D19:F19)</f>
        <v>3</v>
      </c>
    </row>
    <row r="20" spans="2:7" ht="13.5">
      <c r="B20" s="20" t="s">
        <v>79</v>
      </c>
      <c r="C20" s="21">
        <v>6</v>
      </c>
      <c r="D20" s="32">
        <v>1</v>
      </c>
      <c r="E20" s="32">
        <v>1</v>
      </c>
      <c r="F20" s="32">
        <v>1</v>
      </c>
      <c r="G20" s="33">
        <f aca="true" t="shared" si="0" ref="G20:G34">SUM(D20:F20)</f>
        <v>3</v>
      </c>
    </row>
    <row r="21" spans="2:7" ht="13.5">
      <c r="B21" s="20" t="s">
        <v>80</v>
      </c>
      <c r="C21" s="21">
        <v>6</v>
      </c>
      <c r="D21" s="32">
        <v>1</v>
      </c>
      <c r="E21" s="32">
        <v>1</v>
      </c>
      <c r="F21" s="32"/>
      <c r="G21" s="34">
        <f t="shared" si="0"/>
        <v>2</v>
      </c>
    </row>
    <row r="22" spans="2:7" ht="13.5">
      <c r="B22" s="20" t="s">
        <v>81</v>
      </c>
      <c r="C22" s="21">
        <v>6</v>
      </c>
      <c r="D22" s="32">
        <v>1</v>
      </c>
      <c r="E22" s="32">
        <v>1</v>
      </c>
      <c r="F22" s="32">
        <v>1</v>
      </c>
      <c r="G22" s="33">
        <f t="shared" si="0"/>
        <v>3</v>
      </c>
    </row>
    <row r="23" spans="2:7" ht="13.5">
      <c r="B23" s="20" t="s">
        <v>82</v>
      </c>
      <c r="C23" s="21">
        <v>6</v>
      </c>
      <c r="D23" s="32">
        <v>2</v>
      </c>
      <c r="E23" s="32"/>
      <c r="F23" s="32"/>
      <c r="G23" s="33">
        <f t="shared" si="0"/>
        <v>2</v>
      </c>
    </row>
    <row r="24" spans="2:7" ht="13.5">
      <c r="B24" s="20" t="s">
        <v>83</v>
      </c>
      <c r="C24" s="21">
        <v>6</v>
      </c>
      <c r="D24" s="32">
        <v>1</v>
      </c>
      <c r="E24" s="32">
        <v>2</v>
      </c>
      <c r="F24" s="32"/>
      <c r="G24" s="33">
        <f t="shared" si="0"/>
        <v>3</v>
      </c>
    </row>
    <row r="25" spans="2:7" ht="13.5">
      <c r="B25" s="22" t="s">
        <v>84</v>
      </c>
      <c r="C25" s="23">
        <v>5</v>
      </c>
      <c r="D25" s="32">
        <v>2</v>
      </c>
      <c r="E25" s="32">
        <v>1</v>
      </c>
      <c r="F25" s="32"/>
      <c r="G25" s="33">
        <f t="shared" si="0"/>
        <v>3</v>
      </c>
    </row>
    <row r="26" spans="2:7" ht="13.5">
      <c r="B26" s="22" t="s">
        <v>85</v>
      </c>
      <c r="C26" s="23">
        <v>5</v>
      </c>
      <c r="D26" s="32">
        <v>1</v>
      </c>
      <c r="E26" s="32">
        <v>1</v>
      </c>
      <c r="F26" s="32"/>
      <c r="G26" s="34">
        <f t="shared" si="0"/>
        <v>2</v>
      </c>
    </row>
    <row r="27" spans="2:7" ht="13.5">
      <c r="B27" s="22" t="s">
        <v>86</v>
      </c>
      <c r="C27" s="23">
        <v>5</v>
      </c>
      <c r="D27" s="32"/>
      <c r="E27" s="32">
        <v>2</v>
      </c>
      <c r="F27" s="32">
        <v>1</v>
      </c>
      <c r="G27" s="33">
        <f t="shared" si="0"/>
        <v>3</v>
      </c>
    </row>
    <row r="28" spans="2:7" ht="13.5">
      <c r="B28" s="22" t="s">
        <v>87</v>
      </c>
      <c r="C28" s="23">
        <v>5</v>
      </c>
      <c r="D28" s="32">
        <v>1</v>
      </c>
      <c r="E28" s="32">
        <v>1</v>
      </c>
      <c r="F28" s="32"/>
      <c r="G28" s="34">
        <f t="shared" si="0"/>
        <v>2</v>
      </c>
    </row>
    <row r="29" spans="2:7" ht="13.5">
      <c r="B29" s="24" t="s">
        <v>88</v>
      </c>
      <c r="C29" s="25">
        <v>4</v>
      </c>
      <c r="D29" s="32">
        <v>2</v>
      </c>
      <c r="E29" s="32">
        <v>1</v>
      </c>
      <c r="F29" s="32"/>
      <c r="G29" s="33">
        <f t="shared" si="0"/>
        <v>3</v>
      </c>
    </row>
    <row r="30" spans="2:7" ht="13.5">
      <c r="B30" s="24" t="s">
        <v>89</v>
      </c>
      <c r="C30" s="25">
        <v>4</v>
      </c>
      <c r="D30" s="32">
        <v>2</v>
      </c>
      <c r="E30" s="32"/>
      <c r="F30" s="32"/>
      <c r="G30" s="33">
        <f t="shared" si="0"/>
        <v>2</v>
      </c>
    </row>
    <row r="31" spans="2:7" ht="13.5">
      <c r="B31" s="24" t="s">
        <v>90</v>
      </c>
      <c r="C31" s="25">
        <v>4</v>
      </c>
      <c r="D31" s="32">
        <v>1</v>
      </c>
      <c r="E31" s="32">
        <v>1</v>
      </c>
      <c r="F31" s="32">
        <v>1</v>
      </c>
      <c r="G31" s="33">
        <f t="shared" si="0"/>
        <v>3</v>
      </c>
    </row>
    <row r="32" spans="2:7" ht="13.5">
      <c r="B32" s="24" t="s">
        <v>91</v>
      </c>
      <c r="C32" s="25">
        <v>4</v>
      </c>
      <c r="D32" s="32">
        <v>1</v>
      </c>
      <c r="E32" s="32">
        <v>2</v>
      </c>
      <c r="F32" s="32"/>
      <c r="G32" s="33">
        <f t="shared" si="0"/>
        <v>3</v>
      </c>
    </row>
    <row r="33" spans="2:7" ht="13.5">
      <c r="B33" s="24" t="s">
        <v>92</v>
      </c>
      <c r="C33" s="25">
        <v>4</v>
      </c>
      <c r="D33" s="32"/>
      <c r="E33" s="32">
        <v>1</v>
      </c>
      <c r="F33" s="32">
        <v>1</v>
      </c>
      <c r="G33" s="34">
        <f t="shared" si="0"/>
        <v>2</v>
      </c>
    </row>
    <row r="34" spans="2:7" ht="13.5">
      <c r="B34" s="24" t="s">
        <v>93</v>
      </c>
      <c r="C34" s="25">
        <v>4</v>
      </c>
      <c r="D34" s="32">
        <v>1</v>
      </c>
      <c r="E34" s="32">
        <v>1</v>
      </c>
      <c r="F34" s="32">
        <v>1</v>
      </c>
      <c r="G34" s="33">
        <f t="shared" si="0"/>
        <v>3</v>
      </c>
    </row>
    <row r="35" spans="3:7" ht="21" customHeight="1">
      <c r="C35" s="35" t="s">
        <v>136</v>
      </c>
      <c r="D35" s="34">
        <f>SUM(D19:D34)</f>
        <v>18</v>
      </c>
      <c r="E35" s="36">
        <f>SUM(E19:E34)</f>
        <v>18</v>
      </c>
      <c r="F35" s="34">
        <f>SUM(F19:F34)</f>
        <v>6</v>
      </c>
      <c r="G35" s="32"/>
    </row>
    <row r="36" spans="3:4" ht="21" customHeight="1">
      <c r="C36" s="35" t="s">
        <v>142</v>
      </c>
      <c r="D36" s="37">
        <f>D35+E35+F35</f>
        <v>42</v>
      </c>
    </row>
  </sheetData>
  <sheetProtection/>
  <mergeCells count="2">
    <mergeCell ref="A15:F15"/>
    <mergeCell ref="A1:L1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7">
      <selection activeCell="F8" sqref="F8"/>
    </sheetView>
  </sheetViews>
  <sheetFormatPr defaultColWidth="8.88671875" defaultRowHeight="13.5"/>
  <cols>
    <col min="1" max="1" width="8.3359375" style="0" customWidth="1"/>
    <col min="2" max="2" width="10.99609375" style="0" bestFit="1" customWidth="1"/>
    <col min="3" max="3" width="12.3359375" style="0" bestFit="1" customWidth="1"/>
    <col min="4" max="4" width="11.10546875" style="0" customWidth="1"/>
    <col min="5" max="5" width="10.3359375" style="0" customWidth="1"/>
    <col min="6" max="6" width="9.4453125" style="0" customWidth="1"/>
    <col min="7" max="7" width="11.3359375" style="0" customWidth="1"/>
    <col min="8" max="8" width="10.21484375" style="0" customWidth="1"/>
    <col min="9" max="9" width="10.5546875" style="0" customWidth="1"/>
    <col min="10" max="12" width="9.4453125" style="0" bestFit="1" customWidth="1"/>
  </cols>
  <sheetData>
    <row r="1" spans="1:12" ht="26.25">
      <c r="A1" s="102" t="s">
        <v>164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3" spans="1:12" ht="33" customHeight="1">
      <c r="A3" s="2" t="s">
        <v>154</v>
      </c>
      <c r="B3" s="5">
        <v>40272</v>
      </c>
      <c r="C3" s="65">
        <v>40272</v>
      </c>
      <c r="D3" s="5">
        <v>40273</v>
      </c>
      <c r="E3" s="5">
        <v>40274</v>
      </c>
      <c r="F3" s="5">
        <v>40276</v>
      </c>
      <c r="G3" s="5">
        <v>40279</v>
      </c>
      <c r="H3" s="5">
        <v>40280</v>
      </c>
      <c r="I3" s="5">
        <v>40281</v>
      </c>
      <c r="J3" s="5">
        <v>40283</v>
      </c>
      <c r="K3" s="5">
        <v>40285</v>
      </c>
      <c r="L3" s="2">
        <v>40286</v>
      </c>
    </row>
    <row r="4" spans="1:12" ht="33" customHeight="1">
      <c r="A4" s="14" t="s">
        <v>155</v>
      </c>
      <c r="B4" s="15" t="s">
        <v>33</v>
      </c>
      <c r="C4" s="21" t="s">
        <v>203</v>
      </c>
      <c r="D4" s="15" t="s">
        <v>34</v>
      </c>
      <c r="E4" s="15" t="s">
        <v>0</v>
      </c>
      <c r="F4" s="15" t="s">
        <v>31</v>
      </c>
      <c r="G4" s="15" t="s">
        <v>33</v>
      </c>
      <c r="H4" s="15" t="s">
        <v>34</v>
      </c>
      <c r="I4" s="15" t="s">
        <v>0</v>
      </c>
      <c r="J4" s="15" t="s">
        <v>31</v>
      </c>
      <c r="K4" s="15" t="s">
        <v>32</v>
      </c>
      <c r="L4" s="15" t="s">
        <v>33</v>
      </c>
    </row>
    <row r="5" spans="1:12" ht="33" customHeight="1">
      <c r="A5" s="16" t="s">
        <v>157</v>
      </c>
      <c r="B5" s="17" t="s">
        <v>202</v>
      </c>
      <c r="C5" s="67" t="s">
        <v>206</v>
      </c>
      <c r="D5" s="17" t="s">
        <v>187</v>
      </c>
      <c r="E5" s="17" t="s">
        <v>188</v>
      </c>
      <c r="F5" s="17" t="s">
        <v>158</v>
      </c>
      <c r="G5" s="17" t="s">
        <v>187</v>
      </c>
      <c r="H5" s="17" t="s">
        <v>187</v>
      </c>
      <c r="I5" s="17" t="s">
        <v>188</v>
      </c>
      <c r="J5" s="17" t="s">
        <v>188</v>
      </c>
      <c r="K5" s="17" t="s">
        <v>189</v>
      </c>
      <c r="L5" s="17" t="s">
        <v>187</v>
      </c>
    </row>
    <row r="6" spans="1:12" ht="33" customHeight="1">
      <c r="A6" s="1" t="s">
        <v>159</v>
      </c>
      <c r="B6" s="9" t="s">
        <v>183</v>
      </c>
      <c r="C6" s="66" t="s">
        <v>204</v>
      </c>
      <c r="D6" s="9" t="s">
        <v>185</v>
      </c>
      <c r="E6" s="9" t="s">
        <v>190</v>
      </c>
      <c r="F6" s="9" t="s">
        <v>199</v>
      </c>
      <c r="G6" s="9" t="s">
        <v>193</v>
      </c>
      <c r="H6" s="29" t="s">
        <v>195</v>
      </c>
      <c r="I6" s="29" t="s">
        <v>196</v>
      </c>
      <c r="J6" s="29" t="s">
        <v>197</v>
      </c>
      <c r="K6" s="9" t="s">
        <v>186</v>
      </c>
      <c r="L6" s="9" t="s">
        <v>191</v>
      </c>
    </row>
    <row r="7" spans="1:12" ht="33" customHeight="1">
      <c r="A7" s="1" t="s">
        <v>160</v>
      </c>
      <c r="B7" s="9" t="s">
        <v>197</v>
      </c>
      <c r="C7" s="66" t="s">
        <v>205</v>
      </c>
      <c r="D7" s="9" t="s">
        <v>186</v>
      </c>
      <c r="E7" s="9" t="s">
        <v>191</v>
      </c>
      <c r="F7" s="9" t="s">
        <v>200</v>
      </c>
      <c r="G7" s="29" t="s">
        <v>194</v>
      </c>
      <c r="H7" s="29" t="s">
        <v>192</v>
      </c>
      <c r="I7" s="29" t="s">
        <v>198</v>
      </c>
      <c r="J7" s="29" t="s">
        <v>183</v>
      </c>
      <c r="K7" s="29" t="s">
        <v>196</v>
      </c>
      <c r="L7" s="29" t="s">
        <v>190</v>
      </c>
    </row>
    <row r="8" spans="1:12" ht="33" customHeight="1">
      <c r="A8" s="18"/>
      <c r="B8" s="63"/>
      <c r="C8" s="63"/>
      <c r="D8" s="63"/>
      <c r="E8" s="63"/>
      <c r="F8" s="63"/>
      <c r="G8" s="64"/>
      <c r="H8" s="64"/>
      <c r="I8" s="64"/>
      <c r="J8" s="64"/>
      <c r="K8" s="19"/>
      <c r="L8" s="19"/>
    </row>
    <row r="9" spans="1:12" ht="33" customHeight="1">
      <c r="A9" s="2" t="s">
        <v>154</v>
      </c>
      <c r="B9" s="2">
        <v>40287</v>
      </c>
      <c r="C9" s="5">
        <v>40288</v>
      </c>
      <c r="D9" s="5">
        <v>40290</v>
      </c>
      <c r="E9" s="5">
        <v>40292</v>
      </c>
      <c r="F9" s="5">
        <v>40293</v>
      </c>
      <c r="G9" s="5">
        <v>40294</v>
      </c>
      <c r="H9" s="5">
        <v>40295</v>
      </c>
      <c r="I9" s="5">
        <v>40297</v>
      </c>
      <c r="J9" s="5"/>
      <c r="K9" s="2"/>
      <c r="L9" s="2"/>
    </row>
    <row r="10" spans="1:12" ht="33" customHeight="1">
      <c r="A10" s="14" t="s">
        <v>155</v>
      </c>
      <c r="B10" s="14" t="s">
        <v>34</v>
      </c>
      <c r="C10" s="15" t="s">
        <v>0</v>
      </c>
      <c r="D10" s="15" t="s">
        <v>31</v>
      </c>
      <c r="E10" s="15" t="s">
        <v>32</v>
      </c>
      <c r="F10" s="15" t="s">
        <v>33</v>
      </c>
      <c r="G10" s="15" t="s">
        <v>34</v>
      </c>
      <c r="H10" s="15" t="s">
        <v>0</v>
      </c>
      <c r="I10" s="15" t="s">
        <v>31</v>
      </c>
      <c r="J10" s="15"/>
      <c r="K10" s="14"/>
      <c r="L10" s="14"/>
    </row>
    <row r="11" spans="1:12" ht="33" customHeight="1">
      <c r="A11" s="16" t="s">
        <v>157</v>
      </c>
      <c r="B11" s="17" t="s">
        <v>187</v>
      </c>
      <c r="C11" s="17" t="s">
        <v>188</v>
      </c>
      <c r="D11" s="17" t="s">
        <v>188</v>
      </c>
      <c r="E11" s="17" t="s">
        <v>189</v>
      </c>
      <c r="F11" s="17" t="s">
        <v>187</v>
      </c>
      <c r="G11" s="17" t="s">
        <v>187</v>
      </c>
      <c r="H11" s="17" t="s">
        <v>188</v>
      </c>
      <c r="I11" s="17" t="s">
        <v>188</v>
      </c>
      <c r="J11" s="15"/>
      <c r="K11" s="14"/>
      <c r="L11" s="14"/>
    </row>
    <row r="12" spans="1:12" ht="33" customHeight="1">
      <c r="A12" s="1" t="s">
        <v>159</v>
      </c>
      <c r="B12" s="9" t="s">
        <v>200</v>
      </c>
      <c r="C12" s="9" t="s">
        <v>184</v>
      </c>
      <c r="D12" s="9" t="s">
        <v>194</v>
      </c>
      <c r="E12" s="9" t="s">
        <v>191</v>
      </c>
      <c r="F12" s="9" t="s">
        <v>196</v>
      </c>
      <c r="G12" s="9" t="s">
        <v>185</v>
      </c>
      <c r="H12" s="9" t="s">
        <v>186</v>
      </c>
      <c r="I12" s="9" t="s">
        <v>184</v>
      </c>
      <c r="J12" s="9"/>
      <c r="K12" s="8"/>
      <c r="L12" s="9"/>
    </row>
    <row r="13" spans="1:12" ht="33" customHeight="1">
      <c r="A13" s="1" t="s">
        <v>160</v>
      </c>
      <c r="B13" s="9" t="s">
        <v>199</v>
      </c>
      <c r="C13" s="9" t="s">
        <v>201</v>
      </c>
      <c r="D13" s="9" t="s">
        <v>122</v>
      </c>
      <c r="E13" s="9" t="s">
        <v>192</v>
      </c>
      <c r="F13" s="9" t="s">
        <v>198</v>
      </c>
      <c r="G13" s="9" t="s">
        <v>183</v>
      </c>
      <c r="H13" s="9" t="s">
        <v>190</v>
      </c>
      <c r="I13" s="9" t="s">
        <v>195</v>
      </c>
      <c r="J13" s="9"/>
      <c r="K13" s="8"/>
      <c r="L13" s="8"/>
    </row>
    <row r="15" spans="1:6" ht="21" thickBot="1">
      <c r="A15" s="103" t="s">
        <v>143</v>
      </c>
      <c r="B15" s="103"/>
      <c r="C15" s="103"/>
      <c r="D15" s="103"/>
      <c r="E15" s="103"/>
      <c r="F15" s="103"/>
    </row>
    <row r="16" spans="1:12" ht="21" thickBot="1">
      <c r="A16" s="104" t="s">
        <v>166</v>
      </c>
      <c r="B16" s="104"/>
      <c r="C16" s="104"/>
      <c r="D16" s="104"/>
      <c r="E16" s="104"/>
      <c r="F16" s="104"/>
      <c r="G16" s="105" t="s">
        <v>167</v>
      </c>
      <c r="H16" s="106"/>
      <c r="I16" s="106"/>
      <c r="J16" s="106"/>
      <c r="K16" s="106"/>
      <c r="L16" s="107"/>
    </row>
    <row r="17" spans="1:12" ht="14.25">
      <c r="A17" s="31" t="s">
        <v>161</v>
      </c>
      <c r="B17" s="31" t="s">
        <v>162</v>
      </c>
      <c r="C17" s="31" t="s">
        <v>163</v>
      </c>
      <c r="D17" s="31" t="s">
        <v>144</v>
      </c>
      <c r="E17" s="31" t="s">
        <v>156</v>
      </c>
      <c r="F17" s="39" t="s">
        <v>136</v>
      </c>
      <c r="G17" s="42" t="s">
        <v>161</v>
      </c>
      <c r="H17" s="43" t="s">
        <v>162</v>
      </c>
      <c r="I17" s="55" t="s">
        <v>163</v>
      </c>
      <c r="J17" s="43" t="s">
        <v>144</v>
      </c>
      <c r="K17" s="43" t="s">
        <v>156</v>
      </c>
      <c r="L17" s="44" t="s">
        <v>136</v>
      </c>
    </row>
    <row r="18" spans="1:12" ht="22.5" customHeight="1">
      <c r="A18" s="52" t="s">
        <v>165</v>
      </c>
      <c r="B18" s="15">
        <v>6</v>
      </c>
      <c r="C18" s="33">
        <v>1</v>
      </c>
      <c r="D18" s="33">
        <v>1</v>
      </c>
      <c r="E18" s="33">
        <v>1</v>
      </c>
      <c r="F18" s="40">
        <f aca="true" t="shared" si="0" ref="F18:F33">SUM(C18:E18)</f>
        <v>3</v>
      </c>
      <c r="G18" s="53" t="s">
        <v>165</v>
      </c>
      <c r="H18" s="15">
        <v>6</v>
      </c>
      <c r="I18" s="56">
        <f>C18+3월!D19</f>
        <v>2</v>
      </c>
      <c r="J18" s="33">
        <f>D18+3월!E19</f>
        <v>3</v>
      </c>
      <c r="K18" s="33">
        <f>E18+3월!F19</f>
        <v>1</v>
      </c>
      <c r="L18" s="54">
        <f aca="true" t="shared" si="1" ref="L18:L33">SUM(I18:K18)</f>
        <v>6</v>
      </c>
    </row>
    <row r="19" spans="1:12" ht="21" customHeight="1">
      <c r="A19" s="52" t="s">
        <v>169</v>
      </c>
      <c r="B19" s="15">
        <v>6</v>
      </c>
      <c r="C19" s="33">
        <v>1</v>
      </c>
      <c r="D19" s="33">
        <v>1</v>
      </c>
      <c r="E19" s="33"/>
      <c r="F19" s="40">
        <f t="shared" si="0"/>
        <v>2</v>
      </c>
      <c r="G19" s="53" t="s">
        <v>169</v>
      </c>
      <c r="H19" s="15">
        <v>6</v>
      </c>
      <c r="I19" s="56">
        <f>C19+3월!D20</f>
        <v>2</v>
      </c>
      <c r="J19" s="33">
        <f>D19+3월!E20</f>
        <v>2</v>
      </c>
      <c r="K19" s="33">
        <f>E19+3월!F20</f>
        <v>1</v>
      </c>
      <c r="L19" s="54">
        <f t="shared" si="1"/>
        <v>5</v>
      </c>
    </row>
    <row r="20" spans="1:12" ht="21.75" customHeight="1">
      <c r="A20" s="52" t="s">
        <v>170</v>
      </c>
      <c r="B20" s="15">
        <v>6</v>
      </c>
      <c r="C20" s="33">
        <v>2</v>
      </c>
      <c r="D20" s="33">
        <v>1</v>
      </c>
      <c r="E20" s="33"/>
      <c r="F20" s="40">
        <f t="shared" si="0"/>
        <v>3</v>
      </c>
      <c r="G20" s="53" t="s">
        <v>170</v>
      </c>
      <c r="H20" s="15">
        <v>6</v>
      </c>
      <c r="I20" s="56">
        <f>C20+3월!D21</f>
        <v>3</v>
      </c>
      <c r="J20" s="33">
        <f>D20+3월!E21</f>
        <v>2</v>
      </c>
      <c r="K20" s="33">
        <f>E20+3월!F21</f>
        <v>0</v>
      </c>
      <c r="L20" s="54">
        <f t="shared" si="1"/>
        <v>5</v>
      </c>
    </row>
    <row r="21" spans="1:12" ht="22.5">
      <c r="A21" s="52" t="s">
        <v>168</v>
      </c>
      <c r="B21" s="15">
        <v>6</v>
      </c>
      <c r="C21" s="33">
        <v>1</v>
      </c>
      <c r="D21" s="33">
        <v>1</v>
      </c>
      <c r="E21" s="33"/>
      <c r="F21" s="40">
        <f t="shared" si="0"/>
        <v>2</v>
      </c>
      <c r="G21" s="53" t="s">
        <v>168</v>
      </c>
      <c r="H21" s="15">
        <v>6</v>
      </c>
      <c r="I21" s="56">
        <f>C21+3월!D22</f>
        <v>2</v>
      </c>
      <c r="J21" s="33">
        <f>D21+3월!E22</f>
        <v>2</v>
      </c>
      <c r="K21" s="33">
        <f>E21+3월!F22</f>
        <v>1</v>
      </c>
      <c r="L21" s="54">
        <f t="shared" si="1"/>
        <v>5</v>
      </c>
    </row>
    <row r="22" spans="1:12" ht="22.5">
      <c r="A22" s="52" t="s">
        <v>171</v>
      </c>
      <c r="B22" s="15">
        <v>6</v>
      </c>
      <c r="C22" s="33">
        <v>1</v>
      </c>
      <c r="D22" s="33">
        <v>1</v>
      </c>
      <c r="E22" s="33">
        <v>1</v>
      </c>
      <c r="F22" s="40">
        <f t="shared" si="0"/>
        <v>3</v>
      </c>
      <c r="G22" s="53" t="s">
        <v>171</v>
      </c>
      <c r="H22" s="15">
        <v>6</v>
      </c>
      <c r="I22" s="56">
        <f>C22+3월!D23</f>
        <v>3</v>
      </c>
      <c r="J22" s="33">
        <f>D22+3월!E23</f>
        <v>1</v>
      </c>
      <c r="K22" s="33">
        <f>E22+3월!F23</f>
        <v>1</v>
      </c>
      <c r="L22" s="54">
        <f t="shared" si="1"/>
        <v>5</v>
      </c>
    </row>
    <row r="23" spans="1:12" ht="22.5">
      <c r="A23" s="52" t="s">
        <v>172</v>
      </c>
      <c r="B23" s="15">
        <v>6</v>
      </c>
      <c r="C23" s="33">
        <v>1</v>
      </c>
      <c r="D23" s="33">
        <v>1</v>
      </c>
      <c r="E23" s="33">
        <v>1</v>
      </c>
      <c r="F23" s="40">
        <f t="shared" si="0"/>
        <v>3</v>
      </c>
      <c r="G23" s="53" t="s">
        <v>172</v>
      </c>
      <c r="H23" s="15">
        <v>6</v>
      </c>
      <c r="I23" s="56">
        <f>C23+3월!D24</f>
        <v>2</v>
      </c>
      <c r="J23" s="33">
        <f>D23+3월!E24</f>
        <v>3</v>
      </c>
      <c r="K23" s="33">
        <f>E23+3월!F24</f>
        <v>1</v>
      </c>
      <c r="L23" s="54">
        <f t="shared" si="1"/>
        <v>6</v>
      </c>
    </row>
    <row r="24" spans="1:12" ht="22.5">
      <c r="A24" s="52" t="s">
        <v>173</v>
      </c>
      <c r="B24" s="15">
        <v>5</v>
      </c>
      <c r="C24" s="33">
        <v>1</v>
      </c>
      <c r="D24" s="33">
        <v>1</v>
      </c>
      <c r="E24" s="33"/>
      <c r="F24" s="40">
        <f t="shared" si="0"/>
        <v>2</v>
      </c>
      <c r="G24" s="53" t="s">
        <v>173</v>
      </c>
      <c r="H24" s="15">
        <v>5</v>
      </c>
      <c r="I24" s="56">
        <f>C24+3월!D25</f>
        <v>3</v>
      </c>
      <c r="J24" s="33">
        <f>D24+3월!E25</f>
        <v>2</v>
      </c>
      <c r="K24" s="33">
        <f>E24+3월!F25</f>
        <v>0</v>
      </c>
      <c r="L24" s="54">
        <f t="shared" si="1"/>
        <v>5</v>
      </c>
    </row>
    <row r="25" spans="1:12" ht="22.5">
      <c r="A25" s="57" t="s">
        <v>174</v>
      </c>
      <c r="B25" s="58">
        <v>5</v>
      </c>
      <c r="C25" s="59"/>
      <c r="D25" s="59"/>
      <c r="E25" s="59"/>
      <c r="F25" s="60">
        <f t="shared" si="0"/>
        <v>0</v>
      </c>
      <c r="G25" s="61" t="s">
        <v>174</v>
      </c>
      <c r="H25" s="58">
        <v>5</v>
      </c>
      <c r="I25" s="59">
        <f>C25+3월!D26</f>
        <v>1</v>
      </c>
      <c r="J25" s="59">
        <f>D25+3월!E26</f>
        <v>1</v>
      </c>
      <c r="K25" s="59">
        <f>E25+3월!F26</f>
        <v>0</v>
      </c>
      <c r="L25" s="62">
        <f t="shared" si="1"/>
        <v>2</v>
      </c>
    </row>
    <row r="26" spans="1:12" ht="22.5">
      <c r="A26" s="52" t="s">
        <v>175</v>
      </c>
      <c r="B26" s="15">
        <v>5</v>
      </c>
      <c r="C26" s="33"/>
      <c r="D26" s="33">
        <v>2</v>
      </c>
      <c r="E26" s="33"/>
      <c r="F26" s="40">
        <f t="shared" si="0"/>
        <v>2</v>
      </c>
      <c r="G26" s="53" t="s">
        <v>175</v>
      </c>
      <c r="H26" s="15">
        <v>5</v>
      </c>
      <c r="I26" s="56">
        <f>C26+3월!D27</f>
        <v>0</v>
      </c>
      <c r="J26" s="33">
        <f>D26+3월!E27</f>
        <v>4</v>
      </c>
      <c r="K26" s="33">
        <f>E26+3월!F27</f>
        <v>1</v>
      </c>
      <c r="L26" s="54">
        <f t="shared" si="1"/>
        <v>5</v>
      </c>
    </row>
    <row r="27" spans="1:12" ht="22.5">
      <c r="A27" s="52" t="s">
        <v>176</v>
      </c>
      <c r="B27" s="15">
        <v>5</v>
      </c>
      <c r="C27" s="33">
        <v>1</v>
      </c>
      <c r="D27" s="33">
        <v>1</v>
      </c>
      <c r="E27" s="33">
        <v>1</v>
      </c>
      <c r="F27" s="40">
        <f t="shared" si="0"/>
        <v>3</v>
      </c>
      <c r="G27" s="53" t="s">
        <v>176</v>
      </c>
      <c r="H27" s="15">
        <v>5</v>
      </c>
      <c r="I27" s="56">
        <f>C27+3월!D28</f>
        <v>2</v>
      </c>
      <c r="J27" s="33">
        <f>D27+3월!E28</f>
        <v>2</v>
      </c>
      <c r="K27" s="33">
        <f>E27+3월!F28</f>
        <v>1</v>
      </c>
      <c r="L27" s="54">
        <f t="shared" si="1"/>
        <v>5</v>
      </c>
    </row>
    <row r="28" spans="1:12" ht="22.5">
      <c r="A28" s="52" t="s">
        <v>177</v>
      </c>
      <c r="B28" s="15">
        <v>4</v>
      </c>
      <c r="C28" s="33">
        <v>1</v>
      </c>
      <c r="D28" s="33">
        <v>1</v>
      </c>
      <c r="E28" s="33">
        <v>1</v>
      </c>
      <c r="F28" s="40">
        <f t="shared" si="0"/>
        <v>3</v>
      </c>
      <c r="G28" s="53" t="s">
        <v>177</v>
      </c>
      <c r="H28" s="15">
        <v>4</v>
      </c>
      <c r="I28" s="56">
        <f>C28+3월!D29</f>
        <v>3</v>
      </c>
      <c r="J28" s="33">
        <f>D28+3월!E29</f>
        <v>2</v>
      </c>
      <c r="K28" s="33">
        <f>E28+3월!F29</f>
        <v>1</v>
      </c>
      <c r="L28" s="54">
        <f t="shared" si="1"/>
        <v>6</v>
      </c>
    </row>
    <row r="29" spans="1:12" ht="22.5">
      <c r="A29" s="52" t="s">
        <v>178</v>
      </c>
      <c r="B29" s="15">
        <v>4</v>
      </c>
      <c r="C29" s="33">
        <v>1</v>
      </c>
      <c r="D29" s="33">
        <v>2</v>
      </c>
      <c r="E29" s="33"/>
      <c r="F29" s="40">
        <f t="shared" si="0"/>
        <v>3</v>
      </c>
      <c r="G29" s="53" t="s">
        <v>178</v>
      </c>
      <c r="H29" s="15">
        <v>4</v>
      </c>
      <c r="I29" s="56">
        <f>C29+3월!D30</f>
        <v>3</v>
      </c>
      <c r="J29" s="33">
        <f>D29+3월!E30</f>
        <v>2</v>
      </c>
      <c r="K29" s="33">
        <f>E29+3월!F30</f>
        <v>0</v>
      </c>
      <c r="L29" s="54">
        <f t="shared" si="1"/>
        <v>5</v>
      </c>
    </row>
    <row r="30" spans="1:12" ht="22.5">
      <c r="A30" s="52" t="s">
        <v>179</v>
      </c>
      <c r="B30" s="15">
        <v>4</v>
      </c>
      <c r="C30" s="33">
        <v>1</v>
      </c>
      <c r="D30" s="33">
        <v>1</v>
      </c>
      <c r="E30" s="33"/>
      <c r="F30" s="40">
        <f t="shared" si="0"/>
        <v>2</v>
      </c>
      <c r="G30" s="53" t="s">
        <v>179</v>
      </c>
      <c r="H30" s="15">
        <v>4</v>
      </c>
      <c r="I30" s="56">
        <f>C30+3월!D31</f>
        <v>2</v>
      </c>
      <c r="J30" s="33">
        <f>D30+3월!E31</f>
        <v>2</v>
      </c>
      <c r="K30" s="33">
        <f>E30+3월!F31</f>
        <v>1</v>
      </c>
      <c r="L30" s="54">
        <f t="shared" si="1"/>
        <v>5</v>
      </c>
    </row>
    <row r="31" spans="1:12" ht="22.5">
      <c r="A31" s="52" t="s">
        <v>180</v>
      </c>
      <c r="B31" s="15">
        <v>4</v>
      </c>
      <c r="C31" s="33">
        <v>1</v>
      </c>
      <c r="D31" s="33"/>
      <c r="E31" s="33">
        <v>1</v>
      </c>
      <c r="F31" s="40">
        <f t="shared" si="0"/>
        <v>2</v>
      </c>
      <c r="G31" s="53" t="s">
        <v>180</v>
      </c>
      <c r="H31" s="15">
        <v>4</v>
      </c>
      <c r="I31" s="56">
        <f>C31+3월!D32</f>
        <v>2</v>
      </c>
      <c r="J31" s="33">
        <f>D31+3월!E32</f>
        <v>2</v>
      </c>
      <c r="K31" s="33">
        <f>E31+3월!F32</f>
        <v>1</v>
      </c>
      <c r="L31" s="54">
        <f t="shared" si="1"/>
        <v>5</v>
      </c>
    </row>
    <row r="32" spans="1:12" ht="22.5">
      <c r="A32" s="52" t="s">
        <v>181</v>
      </c>
      <c r="B32" s="15">
        <v>4</v>
      </c>
      <c r="C32" s="33">
        <v>2</v>
      </c>
      <c r="D32" s="33">
        <v>1</v>
      </c>
      <c r="E32" s="33"/>
      <c r="F32" s="40">
        <f t="shared" si="0"/>
        <v>3</v>
      </c>
      <c r="G32" s="53" t="s">
        <v>181</v>
      </c>
      <c r="H32" s="15">
        <v>4</v>
      </c>
      <c r="I32" s="56">
        <f>C32+3월!D33</f>
        <v>2</v>
      </c>
      <c r="J32" s="33">
        <f>D32+3월!E33</f>
        <v>2</v>
      </c>
      <c r="K32" s="33">
        <f>E32+3월!F33</f>
        <v>1</v>
      </c>
      <c r="L32" s="54">
        <f t="shared" si="1"/>
        <v>5</v>
      </c>
    </row>
    <row r="33" spans="1:12" ht="22.5">
      <c r="A33" s="52" t="s">
        <v>182</v>
      </c>
      <c r="B33" s="15">
        <v>4</v>
      </c>
      <c r="C33" s="33">
        <v>1</v>
      </c>
      <c r="D33" s="33">
        <v>1</v>
      </c>
      <c r="E33" s="33"/>
      <c r="F33" s="40">
        <f t="shared" si="0"/>
        <v>2</v>
      </c>
      <c r="G33" s="53" t="s">
        <v>182</v>
      </c>
      <c r="H33" s="15">
        <v>4</v>
      </c>
      <c r="I33" s="56">
        <f>C33+3월!D34</f>
        <v>2</v>
      </c>
      <c r="J33" s="33">
        <f>D33+3월!E34</f>
        <v>2</v>
      </c>
      <c r="K33" s="33">
        <f>E33+3월!F34</f>
        <v>1</v>
      </c>
      <c r="L33" s="54">
        <f t="shared" si="1"/>
        <v>5</v>
      </c>
    </row>
    <row r="34" spans="2:12" ht="21" customHeight="1">
      <c r="B34" s="35" t="s">
        <v>136</v>
      </c>
      <c r="C34" s="34">
        <f>SUM(C18:C33)</f>
        <v>16</v>
      </c>
      <c r="D34" s="36">
        <f>SUM(D18:D33)</f>
        <v>16</v>
      </c>
      <c r="E34" s="34">
        <f>SUM(E18:E33)</f>
        <v>6</v>
      </c>
      <c r="F34" s="41"/>
      <c r="G34" s="45"/>
      <c r="H34" s="35" t="s">
        <v>136</v>
      </c>
      <c r="I34" s="34">
        <f>SUM(I18:I33)</f>
        <v>34</v>
      </c>
      <c r="J34" s="36">
        <f>SUM(J18:J33)</f>
        <v>34</v>
      </c>
      <c r="K34" s="34">
        <f>SUM(K18:K33)</f>
        <v>12</v>
      </c>
      <c r="L34" s="46"/>
    </row>
    <row r="35" spans="2:12" ht="21" customHeight="1" thickBot="1">
      <c r="B35" s="35" t="s">
        <v>142</v>
      </c>
      <c r="C35" s="37">
        <f>C34+D34+E34</f>
        <v>38</v>
      </c>
      <c r="G35" s="47"/>
      <c r="H35" s="48" t="s">
        <v>142</v>
      </c>
      <c r="I35" s="49">
        <f>I34+J34+K34</f>
        <v>80</v>
      </c>
      <c r="J35" s="50"/>
      <c r="K35" s="50"/>
      <c r="L35" s="51"/>
    </row>
  </sheetData>
  <sheetProtection/>
  <mergeCells count="4">
    <mergeCell ref="A15:F15"/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4">
      <selection activeCell="I22" sqref="I22"/>
    </sheetView>
  </sheetViews>
  <sheetFormatPr defaultColWidth="8.88671875" defaultRowHeight="13.5"/>
  <cols>
    <col min="1" max="1" width="8.3359375" style="0" customWidth="1"/>
    <col min="2" max="2" width="10.99609375" style="0" bestFit="1" customWidth="1"/>
    <col min="3" max="3" width="12.3359375" style="0" bestFit="1" customWidth="1"/>
    <col min="4" max="4" width="11.10546875" style="0" customWidth="1"/>
    <col min="5" max="5" width="10.3359375" style="0" customWidth="1"/>
    <col min="6" max="6" width="9.4453125" style="0" customWidth="1"/>
    <col min="7" max="7" width="11.3359375" style="0" customWidth="1"/>
    <col min="8" max="8" width="10.21484375" style="0" customWidth="1"/>
    <col min="9" max="9" width="8.99609375" style="0" customWidth="1"/>
    <col min="10" max="11" width="9.4453125" style="0" bestFit="1" customWidth="1"/>
    <col min="12" max="12" width="10.77734375" style="0" customWidth="1"/>
  </cols>
  <sheetData>
    <row r="1" spans="1:12" ht="26.25">
      <c r="A1" s="102" t="s">
        <v>237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3" spans="1:12" ht="33" customHeight="1">
      <c r="A3" s="2" t="s">
        <v>207</v>
      </c>
      <c r="B3" s="5">
        <v>40299</v>
      </c>
      <c r="C3" s="5">
        <v>40300</v>
      </c>
      <c r="D3" s="5">
        <v>40301</v>
      </c>
      <c r="E3" s="5">
        <v>40302</v>
      </c>
      <c r="F3" s="5">
        <v>40307</v>
      </c>
      <c r="G3" s="5">
        <v>40308</v>
      </c>
      <c r="H3" s="5">
        <v>40309</v>
      </c>
      <c r="I3" s="5">
        <v>40313</v>
      </c>
      <c r="J3" s="5">
        <v>40314</v>
      </c>
      <c r="K3" s="5">
        <v>40315</v>
      </c>
      <c r="L3" s="2">
        <v>40316</v>
      </c>
    </row>
    <row r="4" spans="1:12" ht="33" customHeight="1">
      <c r="A4" s="14" t="s">
        <v>208</v>
      </c>
      <c r="B4" s="15" t="s">
        <v>32</v>
      </c>
      <c r="C4" s="15" t="s">
        <v>33</v>
      </c>
      <c r="D4" s="15" t="s">
        <v>34</v>
      </c>
      <c r="E4" s="70" t="s">
        <v>238</v>
      </c>
      <c r="F4" s="15" t="s">
        <v>33</v>
      </c>
      <c r="G4" s="15" t="s">
        <v>34</v>
      </c>
      <c r="H4" s="70" t="s">
        <v>238</v>
      </c>
      <c r="I4" s="15" t="s">
        <v>32</v>
      </c>
      <c r="J4" s="15" t="s">
        <v>33</v>
      </c>
      <c r="K4" s="15" t="s">
        <v>34</v>
      </c>
      <c r="L4" s="70" t="s">
        <v>238</v>
      </c>
    </row>
    <row r="5" spans="1:12" ht="33" customHeight="1">
      <c r="A5" s="16" t="s">
        <v>210</v>
      </c>
      <c r="B5" s="17" t="s">
        <v>35</v>
      </c>
      <c r="C5" s="72" t="s">
        <v>1</v>
      </c>
      <c r="D5" s="17" t="s">
        <v>1</v>
      </c>
      <c r="E5" s="17" t="s">
        <v>239</v>
      </c>
      <c r="F5" s="17" t="s">
        <v>1</v>
      </c>
      <c r="G5" s="17" t="s">
        <v>1</v>
      </c>
      <c r="H5" s="17" t="s">
        <v>239</v>
      </c>
      <c r="I5" s="17" t="s">
        <v>35</v>
      </c>
      <c r="J5" s="17" t="s">
        <v>1</v>
      </c>
      <c r="K5" s="17" t="s">
        <v>1</v>
      </c>
      <c r="L5" s="17" t="s">
        <v>239</v>
      </c>
    </row>
    <row r="6" spans="1:12" ht="33" customHeight="1">
      <c r="A6" s="1" t="s">
        <v>211</v>
      </c>
      <c r="B6" s="9" t="s">
        <v>243</v>
      </c>
      <c r="C6" s="71" t="s">
        <v>147</v>
      </c>
      <c r="D6" s="9" t="s">
        <v>152</v>
      </c>
      <c r="E6" s="9" t="s">
        <v>134</v>
      </c>
      <c r="F6" s="9" t="s">
        <v>146</v>
      </c>
      <c r="G6" s="9" t="s">
        <v>145</v>
      </c>
      <c r="H6" s="29" t="s">
        <v>244</v>
      </c>
      <c r="I6" s="29" t="s">
        <v>245</v>
      </c>
      <c r="J6" s="29" t="s">
        <v>106</v>
      </c>
      <c r="K6" s="9" t="s">
        <v>128</v>
      </c>
      <c r="L6" s="9" t="s">
        <v>152</v>
      </c>
    </row>
    <row r="7" spans="1:12" ht="33" customHeight="1">
      <c r="A7" s="1" t="s">
        <v>212</v>
      </c>
      <c r="B7" s="9" t="s">
        <v>244</v>
      </c>
      <c r="C7" s="71" t="s">
        <v>148</v>
      </c>
      <c r="D7" s="9" t="s">
        <v>149</v>
      </c>
      <c r="E7" s="9" t="s">
        <v>135</v>
      </c>
      <c r="F7" s="9" t="s">
        <v>153</v>
      </c>
      <c r="G7" s="29" t="s">
        <v>151</v>
      </c>
      <c r="H7" s="29" t="s">
        <v>148</v>
      </c>
      <c r="I7" s="29" t="s">
        <v>134</v>
      </c>
      <c r="J7" s="29" t="s">
        <v>150</v>
      </c>
      <c r="K7" s="29" t="s">
        <v>147</v>
      </c>
      <c r="L7" s="29" t="s">
        <v>149</v>
      </c>
    </row>
    <row r="8" spans="1:12" ht="33" customHeight="1">
      <c r="A8" s="18"/>
      <c r="B8" s="63"/>
      <c r="C8" s="63"/>
      <c r="D8" s="63"/>
      <c r="E8" s="63"/>
      <c r="F8" s="63"/>
      <c r="G8" s="64"/>
      <c r="H8" s="64"/>
      <c r="I8" s="64"/>
      <c r="J8" s="64"/>
      <c r="K8" s="19"/>
      <c r="L8" s="19"/>
    </row>
    <row r="9" spans="1:12" ht="33" customHeight="1">
      <c r="A9" s="2" t="s">
        <v>207</v>
      </c>
      <c r="B9" s="2">
        <v>40320</v>
      </c>
      <c r="C9" s="5">
        <v>40321</v>
      </c>
      <c r="D9" s="5">
        <v>40322</v>
      </c>
      <c r="E9" s="5">
        <v>40323</v>
      </c>
      <c r="F9" s="5">
        <v>40327</v>
      </c>
      <c r="G9" s="5">
        <v>40328</v>
      </c>
      <c r="H9" s="5">
        <v>40329</v>
      </c>
      <c r="I9" s="5"/>
      <c r="J9" s="5"/>
      <c r="K9" s="2"/>
      <c r="L9" s="2"/>
    </row>
    <row r="10" spans="1:12" ht="33" customHeight="1">
      <c r="A10" s="14" t="s">
        <v>208</v>
      </c>
      <c r="B10" s="14" t="s">
        <v>32</v>
      </c>
      <c r="C10" s="15" t="s">
        <v>33</v>
      </c>
      <c r="D10" s="15" t="s">
        <v>34</v>
      </c>
      <c r="E10" s="70" t="s">
        <v>238</v>
      </c>
      <c r="F10" s="15" t="s">
        <v>32</v>
      </c>
      <c r="G10" s="15" t="s">
        <v>33</v>
      </c>
      <c r="H10" s="15" t="s">
        <v>240</v>
      </c>
      <c r="I10" s="15"/>
      <c r="J10" s="15"/>
      <c r="K10" s="14"/>
      <c r="L10" s="14"/>
    </row>
    <row r="11" spans="1:12" ht="33" customHeight="1">
      <c r="A11" s="16" t="s">
        <v>210</v>
      </c>
      <c r="B11" s="17" t="s">
        <v>35</v>
      </c>
      <c r="C11" s="17" t="s">
        <v>1</v>
      </c>
      <c r="D11" s="17" t="s">
        <v>1</v>
      </c>
      <c r="E11" s="17" t="s">
        <v>239</v>
      </c>
      <c r="F11" s="17" t="s">
        <v>35</v>
      </c>
      <c r="G11" s="17" t="s">
        <v>241</v>
      </c>
      <c r="H11" s="17" t="s">
        <v>1</v>
      </c>
      <c r="I11" s="17"/>
      <c r="J11" s="15"/>
      <c r="K11" s="14"/>
      <c r="L11" s="14"/>
    </row>
    <row r="12" spans="1:12" ht="33" customHeight="1">
      <c r="A12" s="1" t="s">
        <v>211</v>
      </c>
      <c r="B12" s="9" t="s">
        <v>131</v>
      </c>
      <c r="C12" s="9" t="s">
        <v>99</v>
      </c>
      <c r="D12" s="9" t="s">
        <v>134</v>
      </c>
      <c r="E12" s="9"/>
      <c r="F12" s="9" t="s">
        <v>129</v>
      </c>
      <c r="G12" s="9" t="s">
        <v>151</v>
      </c>
      <c r="H12" s="9" t="s">
        <v>246</v>
      </c>
      <c r="I12" s="9"/>
      <c r="J12" s="9"/>
      <c r="K12" s="8"/>
      <c r="L12" s="9"/>
    </row>
    <row r="13" spans="1:12" ht="33" customHeight="1">
      <c r="A13" s="1" t="s">
        <v>212</v>
      </c>
      <c r="B13" s="9" t="s">
        <v>130</v>
      </c>
      <c r="C13" s="9" t="s">
        <v>245</v>
      </c>
      <c r="D13" s="9" t="s">
        <v>135</v>
      </c>
      <c r="E13" s="9"/>
      <c r="F13" s="9" t="s">
        <v>153</v>
      </c>
      <c r="G13" s="9" t="s">
        <v>145</v>
      </c>
      <c r="H13" s="9" t="s">
        <v>146</v>
      </c>
      <c r="I13" s="9"/>
      <c r="J13" s="9"/>
      <c r="K13" s="8"/>
      <c r="L13" s="8"/>
    </row>
    <row r="15" spans="1:6" ht="21" thickBot="1">
      <c r="A15" s="103" t="s">
        <v>213</v>
      </c>
      <c r="B15" s="103"/>
      <c r="C15" s="103"/>
      <c r="D15" s="103"/>
      <c r="E15" s="103"/>
      <c r="F15" s="103"/>
    </row>
    <row r="16" spans="1:12" ht="21" thickBot="1">
      <c r="A16" s="108" t="s">
        <v>242</v>
      </c>
      <c r="B16" s="109"/>
      <c r="C16" s="109"/>
      <c r="D16" s="109"/>
      <c r="E16" s="109"/>
      <c r="F16" s="110"/>
      <c r="G16" s="105" t="s">
        <v>214</v>
      </c>
      <c r="H16" s="106"/>
      <c r="I16" s="106"/>
      <c r="J16" s="106"/>
      <c r="K16" s="106"/>
      <c r="L16" s="107"/>
    </row>
    <row r="17" spans="1:12" ht="14.25">
      <c r="A17" s="73" t="s">
        <v>215</v>
      </c>
      <c r="B17" s="31" t="s">
        <v>216</v>
      </c>
      <c r="C17" s="76" t="s">
        <v>217</v>
      </c>
      <c r="D17" s="77" t="s">
        <v>218</v>
      </c>
      <c r="E17" s="78" t="s">
        <v>209</v>
      </c>
      <c r="F17" s="74" t="s">
        <v>219</v>
      </c>
      <c r="G17" s="42" t="s">
        <v>215</v>
      </c>
      <c r="H17" s="43" t="s">
        <v>216</v>
      </c>
      <c r="I17" s="55" t="s">
        <v>217</v>
      </c>
      <c r="J17" s="68" t="s">
        <v>218</v>
      </c>
      <c r="K17" s="69" t="s">
        <v>209</v>
      </c>
      <c r="L17" s="44" t="s">
        <v>219</v>
      </c>
    </row>
    <row r="18" spans="1:12" ht="22.5" customHeight="1">
      <c r="A18" s="53" t="s">
        <v>220</v>
      </c>
      <c r="B18" s="15">
        <v>6</v>
      </c>
      <c r="C18" s="33">
        <v>1</v>
      </c>
      <c r="D18" s="33"/>
      <c r="E18" s="33">
        <v>1</v>
      </c>
      <c r="F18" s="75">
        <f aca="true" t="shared" si="0" ref="F18:F33">SUM(C18:E18)</f>
        <v>2</v>
      </c>
      <c r="G18" s="53" t="s">
        <v>220</v>
      </c>
      <c r="H18" s="15">
        <v>6</v>
      </c>
      <c r="I18" s="33">
        <f>C18+3월!D19+4월!C18</f>
        <v>3</v>
      </c>
      <c r="J18" s="33">
        <f>D18+3월!E19+4월!D18</f>
        <v>3</v>
      </c>
      <c r="K18" s="33">
        <f>E18+3월!F19+4월!E18</f>
        <v>2</v>
      </c>
      <c r="L18" s="54">
        <f aca="true" t="shared" si="1" ref="L18:L33">SUM(I18:K18)</f>
        <v>8</v>
      </c>
    </row>
    <row r="19" spans="1:12" ht="21" customHeight="1">
      <c r="A19" s="53" t="s">
        <v>221</v>
      </c>
      <c r="B19" s="15">
        <v>6</v>
      </c>
      <c r="C19" s="33">
        <v>2</v>
      </c>
      <c r="D19" s="33">
        <v>1</v>
      </c>
      <c r="E19" s="33"/>
      <c r="F19" s="75">
        <f t="shared" si="0"/>
        <v>3</v>
      </c>
      <c r="G19" s="53" t="s">
        <v>221</v>
      </c>
      <c r="H19" s="15">
        <v>6</v>
      </c>
      <c r="I19" s="33">
        <f>C19+3월!D20+4월!C19</f>
        <v>4</v>
      </c>
      <c r="J19" s="33">
        <f>D19+3월!E20+4월!D19</f>
        <v>3</v>
      </c>
      <c r="K19" s="33">
        <f>E19+3월!F20+4월!E19</f>
        <v>1</v>
      </c>
      <c r="L19" s="54">
        <f t="shared" si="1"/>
        <v>8</v>
      </c>
    </row>
    <row r="20" spans="1:12" ht="21.75" customHeight="1">
      <c r="A20" s="53" t="s">
        <v>222</v>
      </c>
      <c r="B20" s="15">
        <v>6</v>
      </c>
      <c r="C20" s="33">
        <v>1</v>
      </c>
      <c r="D20" s="33"/>
      <c r="E20" s="33">
        <v>1</v>
      </c>
      <c r="F20" s="75">
        <f t="shared" si="0"/>
        <v>2</v>
      </c>
      <c r="G20" s="53" t="s">
        <v>222</v>
      </c>
      <c r="H20" s="15">
        <v>6</v>
      </c>
      <c r="I20" s="33">
        <f>C20+3월!D21+4월!C20</f>
        <v>4</v>
      </c>
      <c r="J20" s="33">
        <f>D20+3월!E21+4월!D20</f>
        <v>2</v>
      </c>
      <c r="K20" s="33">
        <f>E20+3월!F21+4월!E20</f>
        <v>1</v>
      </c>
      <c r="L20" s="54">
        <f t="shared" si="1"/>
        <v>7</v>
      </c>
    </row>
    <row r="21" spans="1:12" ht="22.5">
      <c r="A21" s="53" t="s">
        <v>223</v>
      </c>
      <c r="B21" s="15">
        <v>6</v>
      </c>
      <c r="C21" s="33">
        <v>1</v>
      </c>
      <c r="D21" s="33">
        <v>1</v>
      </c>
      <c r="E21" s="33"/>
      <c r="F21" s="75">
        <f t="shared" si="0"/>
        <v>2</v>
      </c>
      <c r="G21" s="53" t="s">
        <v>223</v>
      </c>
      <c r="H21" s="15">
        <v>6</v>
      </c>
      <c r="I21" s="33">
        <f>C21+3월!D22+4월!C21</f>
        <v>3</v>
      </c>
      <c r="J21" s="33">
        <f>D21+3월!E22+4월!D21</f>
        <v>3</v>
      </c>
      <c r="K21" s="33">
        <f>E21+3월!F22+4월!E21</f>
        <v>1</v>
      </c>
      <c r="L21" s="54">
        <f t="shared" si="1"/>
        <v>7</v>
      </c>
    </row>
    <row r="22" spans="1:12" ht="22.5">
      <c r="A22" s="53" t="s">
        <v>224</v>
      </c>
      <c r="B22" s="15">
        <v>6</v>
      </c>
      <c r="C22" s="33">
        <v>2</v>
      </c>
      <c r="D22" s="33">
        <v>1</v>
      </c>
      <c r="E22" s="33"/>
      <c r="F22" s="75">
        <f t="shared" si="0"/>
        <v>3</v>
      </c>
      <c r="G22" s="53" t="s">
        <v>224</v>
      </c>
      <c r="H22" s="15">
        <v>6</v>
      </c>
      <c r="I22" s="33">
        <f>C22+3월!D23+4월!C22</f>
        <v>5</v>
      </c>
      <c r="J22" s="33">
        <f>D22+3월!E23+4월!D22</f>
        <v>2</v>
      </c>
      <c r="K22" s="33">
        <f>E22+3월!F23+4월!E22</f>
        <v>1</v>
      </c>
      <c r="L22" s="54">
        <f t="shared" si="1"/>
        <v>8</v>
      </c>
    </row>
    <row r="23" spans="1:12" ht="22.5">
      <c r="A23" s="53" t="s">
        <v>225</v>
      </c>
      <c r="B23" s="15">
        <v>6</v>
      </c>
      <c r="C23" s="33">
        <v>2</v>
      </c>
      <c r="D23" s="33"/>
      <c r="E23" s="33"/>
      <c r="F23" s="75">
        <f t="shared" si="0"/>
        <v>2</v>
      </c>
      <c r="G23" s="53" t="s">
        <v>225</v>
      </c>
      <c r="H23" s="15">
        <v>6</v>
      </c>
      <c r="I23" s="33">
        <f>C23+3월!D24+4월!C23</f>
        <v>4</v>
      </c>
      <c r="J23" s="33">
        <f>D23+3월!E24+4월!D23</f>
        <v>3</v>
      </c>
      <c r="K23" s="33">
        <f>E23+3월!F24+4월!E23</f>
        <v>1</v>
      </c>
      <c r="L23" s="54">
        <f t="shared" si="1"/>
        <v>8</v>
      </c>
    </row>
    <row r="24" spans="1:12" ht="22.5">
      <c r="A24" s="53" t="s">
        <v>226</v>
      </c>
      <c r="B24" s="15">
        <v>5</v>
      </c>
      <c r="C24" s="33">
        <v>1</v>
      </c>
      <c r="D24" s="33"/>
      <c r="E24" s="33">
        <v>1</v>
      </c>
      <c r="F24" s="75">
        <f t="shared" si="0"/>
        <v>2</v>
      </c>
      <c r="G24" s="53" t="s">
        <v>226</v>
      </c>
      <c r="H24" s="15">
        <v>5</v>
      </c>
      <c r="I24" s="33">
        <f>C24+3월!D25+4월!C24</f>
        <v>4</v>
      </c>
      <c r="J24" s="33">
        <f>D24+3월!E25+4월!D24</f>
        <v>2</v>
      </c>
      <c r="K24" s="33">
        <f>E24+3월!F25+4월!E24</f>
        <v>1</v>
      </c>
      <c r="L24" s="54">
        <f t="shared" si="1"/>
        <v>7</v>
      </c>
    </row>
    <row r="25" spans="1:12" ht="22.5">
      <c r="A25" s="53" t="s">
        <v>227</v>
      </c>
      <c r="B25" s="15">
        <v>5</v>
      </c>
      <c r="C25" s="33"/>
      <c r="D25" s="33">
        <v>1</v>
      </c>
      <c r="E25" s="33">
        <v>1</v>
      </c>
      <c r="F25" s="75">
        <f t="shared" si="0"/>
        <v>2</v>
      </c>
      <c r="G25" s="53" t="s">
        <v>227</v>
      </c>
      <c r="H25" s="15">
        <v>5</v>
      </c>
      <c r="I25" s="33">
        <f>C25+3월!D26+4월!C25</f>
        <v>1</v>
      </c>
      <c r="J25" s="33">
        <f>D25+3월!E26+4월!D25</f>
        <v>2</v>
      </c>
      <c r="K25" s="33">
        <f>E25+3월!F26+4월!E25</f>
        <v>1</v>
      </c>
      <c r="L25" s="54">
        <f t="shared" si="1"/>
        <v>4</v>
      </c>
    </row>
    <row r="26" spans="1:12" ht="22.5">
      <c r="A26" s="53" t="s">
        <v>228</v>
      </c>
      <c r="B26" s="15">
        <v>5</v>
      </c>
      <c r="C26" s="33"/>
      <c r="D26" s="33"/>
      <c r="E26" s="33">
        <v>1</v>
      </c>
      <c r="F26" s="75">
        <f t="shared" si="0"/>
        <v>1</v>
      </c>
      <c r="G26" s="53" t="s">
        <v>228</v>
      </c>
      <c r="H26" s="15">
        <v>5</v>
      </c>
      <c r="I26" s="33">
        <f>C26+3월!D27+4월!C26</f>
        <v>0</v>
      </c>
      <c r="J26" s="33">
        <f>D26+3월!E27+4월!D26</f>
        <v>4</v>
      </c>
      <c r="K26" s="33">
        <f>E26+3월!F27+4월!E26</f>
        <v>2</v>
      </c>
      <c r="L26" s="54">
        <f t="shared" si="1"/>
        <v>6</v>
      </c>
    </row>
    <row r="27" spans="1:12" ht="22.5">
      <c r="A27" s="53" t="s">
        <v>229</v>
      </c>
      <c r="B27" s="15">
        <v>5</v>
      </c>
      <c r="C27" s="33">
        <v>1</v>
      </c>
      <c r="D27" s="33">
        <v>1</v>
      </c>
      <c r="E27" s="33"/>
      <c r="F27" s="75">
        <f t="shared" si="0"/>
        <v>2</v>
      </c>
      <c r="G27" s="53" t="s">
        <v>229</v>
      </c>
      <c r="H27" s="15">
        <v>5</v>
      </c>
      <c r="I27" s="33">
        <f>C27+3월!D28+4월!C27</f>
        <v>3</v>
      </c>
      <c r="J27" s="33">
        <f>D27+3월!E28+4월!D27</f>
        <v>3</v>
      </c>
      <c r="K27" s="33">
        <f>E27+3월!F28+4월!E27</f>
        <v>1</v>
      </c>
      <c r="L27" s="54">
        <f t="shared" si="1"/>
        <v>7</v>
      </c>
    </row>
    <row r="28" spans="1:12" ht="22.5">
      <c r="A28" s="53" t="s">
        <v>230</v>
      </c>
      <c r="B28" s="15">
        <v>4</v>
      </c>
      <c r="C28" s="33">
        <v>1</v>
      </c>
      <c r="D28" s="33"/>
      <c r="E28" s="33">
        <v>1</v>
      </c>
      <c r="F28" s="75">
        <f t="shared" si="0"/>
        <v>2</v>
      </c>
      <c r="G28" s="53" t="s">
        <v>230</v>
      </c>
      <c r="H28" s="15">
        <v>4</v>
      </c>
      <c r="I28" s="33">
        <f>C28+3월!D29+4월!C28</f>
        <v>4</v>
      </c>
      <c r="J28" s="33">
        <f>D28+3월!E29+4월!D28</f>
        <v>2</v>
      </c>
      <c r="K28" s="33">
        <f>E28+3월!F29+4월!E28</f>
        <v>2</v>
      </c>
      <c r="L28" s="54">
        <f t="shared" si="1"/>
        <v>8</v>
      </c>
    </row>
    <row r="29" spans="1:12" ht="22.5">
      <c r="A29" s="53" t="s">
        <v>231</v>
      </c>
      <c r="B29" s="15">
        <v>4</v>
      </c>
      <c r="C29" s="33">
        <v>1</v>
      </c>
      <c r="D29" s="33">
        <v>1</v>
      </c>
      <c r="E29" s="33">
        <v>1</v>
      </c>
      <c r="F29" s="75">
        <f t="shared" si="0"/>
        <v>3</v>
      </c>
      <c r="G29" s="53" t="s">
        <v>231</v>
      </c>
      <c r="H29" s="15">
        <v>4</v>
      </c>
      <c r="I29" s="33">
        <f>C29+3월!D30+4월!C29</f>
        <v>4</v>
      </c>
      <c r="J29" s="33">
        <f>D29+3월!E30+4월!D29</f>
        <v>3</v>
      </c>
      <c r="K29" s="33">
        <f>E29+3월!F30+4월!E29</f>
        <v>1</v>
      </c>
      <c r="L29" s="54">
        <f t="shared" si="1"/>
        <v>8</v>
      </c>
    </row>
    <row r="30" spans="1:12" ht="22.5">
      <c r="A30" s="53" t="s">
        <v>232</v>
      </c>
      <c r="B30" s="15">
        <v>4</v>
      </c>
      <c r="C30" s="33">
        <v>1</v>
      </c>
      <c r="D30" s="33"/>
      <c r="E30" s="33">
        <v>1</v>
      </c>
      <c r="F30" s="75">
        <f t="shared" si="0"/>
        <v>2</v>
      </c>
      <c r="G30" s="53" t="s">
        <v>232</v>
      </c>
      <c r="H30" s="15">
        <v>4</v>
      </c>
      <c r="I30" s="33">
        <f>C30+3월!D31+4월!C30</f>
        <v>3</v>
      </c>
      <c r="J30" s="33">
        <f>D30+3월!E31+4월!D30</f>
        <v>2</v>
      </c>
      <c r="K30" s="33">
        <f>E30+3월!F31+4월!E30</f>
        <v>2</v>
      </c>
      <c r="L30" s="54">
        <f t="shared" si="1"/>
        <v>7</v>
      </c>
    </row>
    <row r="31" spans="1:12" ht="22.5">
      <c r="A31" s="53" t="s">
        <v>233</v>
      </c>
      <c r="B31" s="15">
        <v>4</v>
      </c>
      <c r="C31" s="33">
        <v>2</v>
      </c>
      <c r="D31" s="33"/>
      <c r="E31" s="33"/>
      <c r="F31" s="75">
        <f t="shared" si="0"/>
        <v>2</v>
      </c>
      <c r="G31" s="53" t="s">
        <v>233</v>
      </c>
      <c r="H31" s="15">
        <v>4</v>
      </c>
      <c r="I31" s="33">
        <f>C31+3월!D32+4월!C31</f>
        <v>4</v>
      </c>
      <c r="J31" s="33">
        <f>D31+3월!E32+4월!D31</f>
        <v>2</v>
      </c>
      <c r="K31" s="33">
        <f>E31+3월!F32+4월!E31</f>
        <v>1</v>
      </c>
      <c r="L31" s="54">
        <f t="shared" si="1"/>
        <v>7</v>
      </c>
    </row>
    <row r="32" spans="1:12" ht="22.5">
      <c r="A32" s="53" t="s">
        <v>234</v>
      </c>
      <c r="B32" s="15">
        <v>4</v>
      </c>
      <c r="C32" s="33">
        <v>2</v>
      </c>
      <c r="D32" s="33"/>
      <c r="E32" s="33"/>
      <c r="F32" s="75">
        <f t="shared" si="0"/>
        <v>2</v>
      </c>
      <c r="G32" s="53" t="s">
        <v>234</v>
      </c>
      <c r="H32" s="15">
        <v>4</v>
      </c>
      <c r="I32" s="33">
        <f>C32+3월!D33+4월!C32</f>
        <v>4</v>
      </c>
      <c r="J32" s="33">
        <f>D32+3월!E33+4월!D32</f>
        <v>2</v>
      </c>
      <c r="K32" s="33">
        <f>E32+3월!F33+4월!E32</f>
        <v>1</v>
      </c>
      <c r="L32" s="54">
        <f t="shared" si="1"/>
        <v>7</v>
      </c>
    </row>
    <row r="33" spans="1:12" ht="22.5">
      <c r="A33" s="53" t="s">
        <v>235</v>
      </c>
      <c r="B33" s="15">
        <v>4</v>
      </c>
      <c r="C33" s="33">
        <v>2</v>
      </c>
      <c r="D33" s="33"/>
      <c r="E33" s="33"/>
      <c r="F33" s="75">
        <f t="shared" si="0"/>
        <v>2</v>
      </c>
      <c r="G33" s="53" t="s">
        <v>235</v>
      </c>
      <c r="H33" s="15">
        <v>4</v>
      </c>
      <c r="I33" s="33">
        <f>C33+3월!D34+4월!C33</f>
        <v>4</v>
      </c>
      <c r="J33" s="33">
        <f>D33+3월!E34+4월!D33</f>
        <v>2</v>
      </c>
      <c r="K33" s="33">
        <f>E33+3월!F34+4월!E33</f>
        <v>1</v>
      </c>
      <c r="L33" s="54">
        <f t="shared" si="1"/>
        <v>7</v>
      </c>
    </row>
    <row r="34" spans="1:12" ht="21" customHeight="1">
      <c r="A34" s="45"/>
      <c r="B34" s="35" t="s">
        <v>219</v>
      </c>
      <c r="C34" s="34">
        <f>SUM(C18:C33)</f>
        <v>20</v>
      </c>
      <c r="D34" s="36">
        <f>SUM(D18:D33)</f>
        <v>6</v>
      </c>
      <c r="E34" s="34">
        <f>SUM(E18:E33)</f>
        <v>8</v>
      </c>
      <c r="F34" s="46"/>
      <c r="G34" s="45"/>
      <c r="H34" s="35" t="s">
        <v>219</v>
      </c>
      <c r="I34" s="34">
        <f>SUM(I18:I33)</f>
        <v>54</v>
      </c>
      <c r="J34" s="36">
        <f>SUM(J18:J33)</f>
        <v>40</v>
      </c>
      <c r="K34" s="34">
        <f>SUM(K18:K33)</f>
        <v>20</v>
      </c>
      <c r="L34" s="46"/>
    </row>
    <row r="35" spans="1:12" ht="21" customHeight="1" thickBot="1">
      <c r="A35" s="47"/>
      <c r="B35" s="48" t="s">
        <v>236</v>
      </c>
      <c r="C35" s="49">
        <f>C34+D34+E34</f>
        <v>34</v>
      </c>
      <c r="D35" s="50"/>
      <c r="E35" s="50"/>
      <c r="F35" s="51"/>
      <c r="G35" s="47"/>
      <c r="H35" s="48" t="s">
        <v>236</v>
      </c>
      <c r="I35" s="49">
        <f>I34+J34+K34</f>
        <v>114</v>
      </c>
      <c r="J35" s="50"/>
      <c r="K35" s="50"/>
      <c r="L35" s="51"/>
    </row>
  </sheetData>
  <sheetProtection/>
  <mergeCells count="4">
    <mergeCell ref="A15:F15"/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0">
      <selection activeCell="L12" sqref="L12"/>
    </sheetView>
  </sheetViews>
  <sheetFormatPr defaultColWidth="8.88671875" defaultRowHeight="13.5"/>
  <cols>
    <col min="1" max="1" width="8.3359375" style="0" customWidth="1"/>
    <col min="2" max="2" width="10.99609375" style="0" bestFit="1" customWidth="1"/>
    <col min="3" max="3" width="12.3359375" style="0" bestFit="1" customWidth="1"/>
    <col min="4" max="4" width="11.10546875" style="0" customWidth="1"/>
    <col min="5" max="5" width="10.3359375" style="0" customWidth="1"/>
    <col min="6" max="6" width="9.4453125" style="0" customWidth="1"/>
    <col min="7" max="7" width="11.3359375" style="0" customWidth="1"/>
    <col min="8" max="8" width="10.21484375" style="0" customWidth="1"/>
    <col min="9" max="9" width="8.99609375" style="0" customWidth="1"/>
    <col min="10" max="11" width="9.4453125" style="0" bestFit="1" customWidth="1"/>
    <col min="12" max="12" width="10.77734375" style="0" customWidth="1"/>
  </cols>
  <sheetData>
    <row r="1" spans="1:12" ht="26.25">
      <c r="A1" s="102" t="s">
        <v>278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3" spans="1:12" ht="33" customHeight="1">
      <c r="A3" s="2" t="s">
        <v>247</v>
      </c>
      <c r="B3" s="5">
        <v>40330</v>
      </c>
      <c r="C3" s="5">
        <v>40334</v>
      </c>
      <c r="D3" s="5">
        <v>40335</v>
      </c>
      <c r="E3" s="5">
        <v>40336</v>
      </c>
      <c r="F3" s="5">
        <v>40337</v>
      </c>
      <c r="G3" s="5">
        <v>40341</v>
      </c>
      <c r="H3" s="5">
        <v>40342</v>
      </c>
      <c r="I3" s="5">
        <v>40343</v>
      </c>
      <c r="J3" s="5">
        <v>40344</v>
      </c>
      <c r="K3" s="5">
        <v>40348</v>
      </c>
      <c r="L3" s="2">
        <v>40349</v>
      </c>
    </row>
    <row r="4" spans="1:12" ht="33" customHeight="1">
      <c r="A4" s="14" t="s">
        <v>248</v>
      </c>
      <c r="B4" s="70" t="s">
        <v>293</v>
      </c>
      <c r="C4" s="15" t="s">
        <v>156</v>
      </c>
      <c r="D4" s="15" t="s">
        <v>294</v>
      </c>
      <c r="E4" s="15" t="s">
        <v>295</v>
      </c>
      <c r="F4" s="70" t="s">
        <v>293</v>
      </c>
      <c r="G4" s="15" t="s">
        <v>156</v>
      </c>
      <c r="H4" s="15" t="s">
        <v>294</v>
      </c>
      <c r="I4" s="15" t="s">
        <v>295</v>
      </c>
      <c r="J4" s="70" t="s">
        <v>293</v>
      </c>
      <c r="K4" s="15" t="s">
        <v>156</v>
      </c>
      <c r="L4" s="15" t="s">
        <v>294</v>
      </c>
    </row>
    <row r="5" spans="1:12" ht="33" customHeight="1">
      <c r="A5" s="16" t="s">
        <v>250</v>
      </c>
      <c r="B5" s="17" t="s">
        <v>239</v>
      </c>
      <c r="C5" s="72" t="s">
        <v>35</v>
      </c>
      <c r="D5" s="17" t="s">
        <v>251</v>
      </c>
      <c r="E5" s="17" t="s">
        <v>1</v>
      </c>
      <c r="F5" s="17" t="s">
        <v>239</v>
      </c>
      <c r="G5" s="17" t="s">
        <v>35</v>
      </c>
      <c r="H5" s="17" t="s">
        <v>1</v>
      </c>
      <c r="I5" s="17" t="s">
        <v>1</v>
      </c>
      <c r="J5" s="17" t="s">
        <v>239</v>
      </c>
      <c r="K5" s="17" t="s">
        <v>35</v>
      </c>
      <c r="L5" s="17" t="s">
        <v>1</v>
      </c>
    </row>
    <row r="6" spans="1:12" ht="33" customHeight="1">
      <c r="A6" s="1" t="s">
        <v>252</v>
      </c>
      <c r="B6" s="9" t="s">
        <v>147</v>
      </c>
      <c r="C6" s="71" t="s">
        <v>128</v>
      </c>
      <c r="D6" s="9" t="s">
        <v>290</v>
      </c>
      <c r="E6" s="9" t="s">
        <v>129</v>
      </c>
      <c r="F6" s="9" t="s">
        <v>131</v>
      </c>
      <c r="G6" s="9" t="s">
        <v>245</v>
      </c>
      <c r="H6" s="29" t="s">
        <v>147</v>
      </c>
      <c r="I6" s="29" t="s">
        <v>284</v>
      </c>
      <c r="J6" s="29" t="s">
        <v>151</v>
      </c>
      <c r="K6" s="9" t="s">
        <v>149</v>
      </c>
      <c r="L6" s="9" t="s">
        <v>281</v>
      </c>
    </row>
    <row r="7" spans="1:12" ht="33" customHeight="1">
      <c r="A7" s="1" t="s">
        <v>253</v>
      </c>
      <c r="B7" s="9" t="s">
        <v>291</v>
      </c>
      <c r="C7" s="71" t="s">
        <v>151</v>
      </c>
      <c r="D7" s="9" t="s">
        <v>152</v>
      </c>
      <c r="E7" s="9" t="s">
        <v>280</v>
      </c>
      <c r="F7" s="9" t="s">
        <v>292</v>
      </c>
      <c r="G7" s="29" t="s">
        <v>145</v>
      </c>
      <c r="H7" s="29" t="s">
        <v>148</v>
      </c>
      <c r="I7" s="29" t="s">
        <v>285</v>
      </c>
      <c r="J7" s="29" t="s">
        <v>290</v>
      </c>
      <c r="K7" s="29" t="s">
        <v>134</v>
      </c>
      <c r="L7" s="29" t="s">
        <v>282</v>
      </c>
    </row>
    <row r="8" spans="1:12" ht="33" customHeight="1">
      <c r="A8" s="18"/>
      <c r="B8" s="63"/>
      <c r="C8" s="63"/>
      <c r="D8" s="63"/>
      <c r="E8" s="63"/>
      <c r="F8" s="63"/>
      <c r="G8" s="64"/>
      <c r="H8" s="64"/>
      <c r="I8" s="64"/>
      <c r="J8" s="64"/>
      <c r="K8" s="19"/>
      <c r="L8" s="19"/>
    </row>
    <row r="9" spans="1:12" ht="33" customHeight="1">
      <c r="A9" s="2" t="s">
        <v>247</v>
      </c>
      <c r="B9" s="2">
        <v>40350</v>
      </c>
      <c r="C9" s="5">
        <v>40351</v>
      </c>
      <c r="D9" s="5">
        <v>40355</v>
      </c>
      <c r="E9" s="5">
        <v>40356</v>
      </c>
      <c r="F9" s="5">
        <v>40357</v>
      </c>
      <c r="G9" s="5">
        <v>40358</v>
      </c>
      <c r="H9" s="84">
        <v>40339</v>
      </c>
      <c r="I9" s="84">
        <v>40340</v>
      </c>
      <c r="J9" s="84">
        <v>40346</v>
      </c>
      <c r="K9" s="84">
        <v>40353</v>
      </c>
      <c r="L9" s="2"/>
    </row>
    <row r="10" spans="1:12" ht="33" customHeight="1">
      <c r="A10" s="14" t="s">
        <v>248</v>
      </c>
      <c r="B10" s="14" t="s">
        <v>295</v>
      </c>
      <c r="C10" s="70" t="s">
        <v>293</v>
      </c>
      <c r="D10" s="15" t="s">
        <v>156</v>
      </c>
      <c r="E10" s="15" t="s">
        <v>294</v>
      </c>
      <c r="F10" s="15" t="s">
        <v>295</v>
      </c>
      <c r="G10" s="70" t="s">
        <v>293</v>
      </c>
      <c r="H10" s="80" t="s">
        <v>298</v>
      </c>
      <c r="I10" s="21" t="s">
        <v>299</v>
      </c>
      <c r="J10" s="21" t="s">
        <v>300</v>
      </c>
      <c r="K10" s="21" t="s">
        <v>300</v>
      </c>
      <c r="L10" s="14"/>
    </row>
    <row r="11" spans="1:12" ht="33" customHeight="1">
      <c r="A11" s="16" t="s">
        <v>250</v>
      </c>
      <c r="B11" s="17" t="s">
        <v>1</v>
      </c>
      <c r="C11" s="17" t="s">
        <v>239</v>
      </c>
      <c r="D11" s="17" t="s">
        <v>35</v>
      </c>
      <c r="E11" s="17" t="s">
        <v>1</v>
      </c>
      <c r="F11" s="17" t="s">
        <v>1</v>
      </c>
      <c r="G11" s="17" t="s">
        <v>239</v>
      </c>
      <c r="H11" s="81" t="s">
        <v>239</v>
      </c>
      <c r="I11" s="82" t="s">
        <v>297</v>
      </c>
      <c r="J11" s="83" t="s">
        <v>297</v>
      </c>
      <c r="K11" s="83" t="s">
        <v>297</v>
      </c>
      <c r="L11" s="14"/>
    </row>
    <row r="12" spans="1:12" ht="33" customHeight="1">
      <c r="A12" s="1" t="s">
        <v>252</v>
      </c>
      <c r="B12" s="9" t="s">
        <v>286</v>
      </c>
      <c r="C12" s="9" t="s">
        <v>129</v>
      </c>
      <c r="D12" s="9" t="s">
        <v>135</v>
      </c>
      <c r="E12" s="9" t="s">
        <v>288</v>
      </c>
      <c r="F12" s="9" t="s">
        <v>287</v>
      </c>
      <c r="G12" s="9" t="s">
        <v>281</v>
      </c>
      <c r="H12" s="79" t="s">
        <v>148</v>
      </c>
      <c r="I12" s="79" t="s">
        <v>130</v>
      </c>
      <c r="J12" s="79" t="s">
        <v>153</v>
      </c>
      <c r="K12" s="79" t="s">
        <v>135</v>
      </c>
      <c r="L12" s="9"/>
    </row>
    <row r="13" spans="1:12" ht="33" customHeight="1">
      <c r="A13" s="1" t="s">
        <v>253</v>
      </c>
      <c r="B13" s="9" t="s">
        <v>287</v>
      </c>
      <c r="C13" s="9" t="s">
        <v>283</v>
      </c>
      <c r="D13" s="9" t="s">
        <v>146</v>
      </c>
      <c r="E13" s="9" t="s">
        <v>289</v>
      </c>
      <c r="F13" s="9" t="s">
        <v>291</v>
      </c>
      <c r="G13" s="9" t="s">
        <v>292</v>
      </c>
      <c r="H13" s="79" t="s">
        <v>296</v>
      </c>
      <c r="I13" s="79" t="s">
        <v>131</v>
      </c>
      <c r="J13" s="79" t="s">
        <v>146</v>
      </c>
      <c r="K13" s="79" t="s">
        <v>134</v>
      </c>
      <c r="L13" s="8"/>
    </row>
    <row r="15" spans="1:6" ht="21" thickBot="1">
      <c r="A15" s="103" t="s">
        <v>254</v>
      </c>
      <c r="B15" s="103"/>
      <c r="C15" s="103"/>
      <c r="D15" s="103"/>
      <c r="E15" s="103"/>
      <c r="F15" s="103"/>
    </row>
    <row r="16" spans="1:12" ht="21" thickBot="1">
      <c r="A16" s="108" t="s">
        <v>279</v>
      </c>
      <c r="B16" s="109"/>
      <c r="C16" s="109"/>
      <c r="D16" s="109"/>
      <c r="E16" s="109"/>
      <c r="F16" s="110"/>
      <c r="G16" s="105" t="s">
        <v>255</v>
      </c>
      <c r="H16" s="106"/>
      <c r="I16" s="106"/>
      <c r="J16" s="106"/>
      <c r="K16" s="106"/>
      <c r="L16" s="107"/>
    </row>
    <row r="17" spans="1:12" ht="14.25">
      <c r="A17" s="73" t="s">
        <v>256</v>
      </c>
      <c r="B17" s="31" t="s">
        <v>257</v>
      </c>
      <c r="C17" s="76" t="s">
        <v>258</v>
      </c>
      <c r="D17" s="77" t="s">
        <v>259</v>
      </c>
      <c r="E17" s="78" t="s">
        <v>249</v>
      </c>
      <c r="F17" s="74" t="s">
        <v>260</v>
      </c>
      <c r="G17" s="42" t="s">
        <v>256</v>
      </c>
      <c r="H17" s="43" t="s">
        <v>257</v>
      </c>
      <c r="I17" s="55" t="s">
        <v>258</v>
      </c>
      <c r="J17" s="68" t="s">
        <v>259</v>
      </c>
      <c r="K17" s="69" t="s">
        <v>249</v>
      </c>
      <c r="L17" s="44" t="s">
        <v>260</v>
      </c>
    </row>
    <row r="18" spans="1:12" ht="22.5" customHeight="1">
      <c r="A18" s="53" t="s">
        <v>261</v>
      </c>
      <c r="B18" s="15">
        <v>6</v>
      </c>
      <c r="C18" s="33">
        <v>2</v>
      </c>
      <c r="D18" s="33">
        <v>1</v>
      </c>
      <c r="E18" s="33"/>
      <c r="F18" s="75">
        <f aca="true" t="shared" si="0" ref="F18:F33">SUM(C18:E18)</f>
        <v>3</v>
      </c>
      <c r="G18" s="53" t="s">
        <v>261</v>
      </c>
      <c r="H18" s="15">
        <v>6</v>
      </c>
      <c r="I18" s="33">
        <f>C18+3월!D19+4월!C18+5월!C18</f>
        <v>5</v>
      </c>
      <c r="J18" s="33">
        <f>D18+3월!E19+4월!D18+5월!D18</f>
        <v>4</v>
      </c>
      <c r="K18" s="33">
        <f>E18+3월!F19+4월!E18+5월!E18</f>
        <v>2</v>
      </c>
      <c r="L18" s="54">
        <f aca="true" t="shared" si="1" ref="L18:L33">SUM(I18:K18)</f>
        <v>11</v>
      </c>
    </row>
    <row r="19" spans="1:12" ht="21" customHeight="1">
      <c r="A19" s="53" t="s">
        <v>262</v>
      </c>
      <c r="B19" s="15">
        <v>6</v>
      </c>
      <c r="C19" s="33">
        <v>1</v>
      </c>
      <c r="D19" s="33">
        <v>1</v>
      </c>
      <c r="E19" s="33">
        <v>1</v>
      </c>
      <c r="F19" s="75">
        <f t="shared" si="0"/>
        <v>3</v>
      </c>
      <c r="G19" s="53" t="s">
        <v>262</v>
      </c>
      <c r="H19" s="15">
        <v>6</v>
      </c>
      <c r="I19" s="33">
        <f>C19+3월!D20+4월!C19+5월!C19</f>
        <v>5</v>
      </c>
      <c r="J19" s="33">
        <f>D19+3월!E20+4월!D19+5월!D19</f>
        <v>4</v>
      </c>
      <c r="K19" s="33">
        <f>E19+3월!F20+4월!E19+5월!E19</f>
        <v>2</v>
      </c>
      <c r="L19" s="54">
        <f t="shared" si="1"/>
        <v>11</v>
      </c>
    </row>
    <row r="20" spans="1:12" ht="21.75" customHeight="1">
      <c r="A20" s="53" t="s">
        <v>263</v>
      </c>
      <c r="B20" s="15">
        <v>6</v>
      </c>
      <c r="C20" s="33">
        <v>1</v>
      </c>
      <c r="D20" s="33">
        <v>2</v>
      </c>
      <c r="E20" s="33">
        <v>1</v>
      </c>
      <c r="F20" s="75">
        <f t="shared" si="0"/>
        <v>4</v>
      </c>
      <c r="G20" s="53" t="s">
        <v>263</v>
      </c>
      <c r="H20" s="15">
        <v>6</v>
      </c>
      <c r="I20" s="33">
        <f>C20+3월!D21+4월!C20+5월!C20</f>
        <v>5</v>
      </c>
      <c r="J20" s="33">
        <f>D20+3월!E21+4월!D20+5월!D20</f>
        <v>4</v>
      </c>
      <c r="K20" s="33">
        <f>E20+3월!F21+4월!E20+5월!E20</f>
        <v>2</v>
      </c>
      <c r="L20" s="54">
        <f t="shared" si="1"/>
        <v>11</v>
      </c>
    </row>
    <row r="21" spans="1:12" ht="22.5">
      <c r="A21" s="53" t="s">
        <v>264</v>
      </c>
      <c r="B21" s="15">
        <v>6</v>
      </c>
      <c r="C21" s="33">
        <v>2</v>
      </c>
      <c r="D21" s="33"/>
      <c r="E21" s="33">
        <v>1</v>
      </c>
      <c r="F21" s="75">
        <f t="shared" si="0"/>
        <v>3</v>
      </c>
      <c r="G21" s="53" t="s">
        <v>264</v>
      </c>
      <c r="H21" s="15">
        <v>6</v>
      </c>
      <c r="I21" s="33">
        <f>C21+3월!D22+4월!C21+5월!C21</f>
        <v>5</v>
      </c>
      <c r="J21" s="33">
        <f>D21+3월!E22+4월!D21+5월!D21</f>
        <v>3</v>
      </c>
      <c r="K21" s="33">
        <f>E21+3월!F22+4월!E21+5월!E21</f>
        <v>2</v>
      </c>
      <c r="L21" s="54">
        <f t="shared" si="1"/>
        <v>10</v>
      </c>
    </row>
    <row r="22" spans="1:12" ht="22.5">
      <c r="A22" s="53" t="s">
        <v>265</v>
      </c>
      <c r="B22" s="15">
        <v>6</v>
      </c>
      <c r="C22" s="33">
        <v>1</v>
      </c>
      <c r="D22" s="33">
        <v>1</v>
      </c>
      <c r="E22" s="33">
        <v>1</v>
      </c>
      <c r="F22" s="75">
        <f t="shared" si="0"/>
        <v>3</v>
      </c>
      <c r="G22" s="53" t="s">
        <v>265</v>
      </c>
      <c r="H22" s="15">
        <v>6</v>
      </c>
      <c r="I22" s="33">
        <f>C22+3월!D23+4월!C22+5월!C22</f>
        <v>6</v>
      </c>
      <c r="J22" s="33">
        <f>D22+3월!E23+4월!D22+5월!D22</f>
        <v>3</v>
      </c>
      <c r="K22" s="33">
        <f>E22+3월!F23+4월!E22+5월!E22</f>
        <v>2</v>
      </c>
      <c r="L22" s="54">
        <f t="shared" si="1"/>
        <v>11</v>
      </c>
    </row>
    <row r="23" spans="1:12" ht="22.5">
      <c r="A23" s="53" t="s">
        <v>266</v>
      </c>
      <c r="B23" s="15">
        <v>6</v>
      </c>
      <c r="C23" s="33">
        <v>1</v>
      </c>
      <c r="D23" s="33">
        <v>1</v>
      </c>
      <c r="E23" s="33">
        <v>1</v>
      </c>
      <c r="F23" s="75">
        <f t="shared" si="0"/>
        <v>3</v>
      </c>
      <c r="G23" s="53" t="s">
        <v>266</v>
      </c>
      <c r="H23" s="15">
        <v>6</v>
      </c>
      <c r="I23" s="33">
        <f>C23+3월!D24+4월!C23+5월!C23</f>
        <v>5</v>
      </c>
      <c r="J23" s="33">
        <f>D23+3월!E24+4월!D23+5월!D23</f>
        <v>4</v>
      </c>
      <c r="K23" s="33">
        <f>E23+3월!F24+4월!E23+5월!E23</f>
        <v>2</v>
      </c>
      <c r="L23" s="54">
        <f t="shared" si="1"/>
        <v>11</v>
      </c>
    </row>
    <row r="24" spans="1:12" ht="22.5">
      <c r="A24" s="53" t="s">
        <v>267</v>
      </c>
      <c r="B24" s="15">
        <v>5</v>
      </c>
      <c r="C24" s="33">
        <v>1</v>
      </c>
      <c r="D24" s="33">
        <v>1</v>
      </c>
      <c r="E24" s="33"/>
      <c r="F24" s="75">
        <f t="shared" si="0"/>
        <v>2</v>
      </c>
      <c r="G24" s="53" t="s">
        <v>267</v>
      </c>
      <c r="H24" s="15">
        <v>5</v>
      </c>
      <c r="I24" s="33">
        <f>C24+3월!D25+4월!C24+5월!C24</f>
        <v>5</v>
      </c>
      <c r="J24" s="33">
        <f>D24+3월!E25+4월!D24+5월!D24</f>
        <v>3</v>
      </c>
      <c r="K24" s="33">
        <f>E24+3월!F25+4월!E24+5월!E24</f>
        <v>1</v>
      </c>
      <c r="L24" s="54">
        <f t="shared" si="1"/>
        <v>9</v>
      </c>
    </row>
    <row r="25" spans="1:12" ht="22.5">
      <c r="A25" s="61" t="s">
        <v>268</v>
      </c>
      <c r="B25" s="58">
        <v>5</v>
      </c>
      <c r="C25" s="59"/>
      <c r="D25" s="59"/>
      <c r="E25" s="59"/>
      <c r="F25" s="62">
        <f t="shared" si="0"/>
        <v>0</v>
      </c>
      <c r="G25" s="61" t="s">
        <v>268</v>
      </c>
      <c r="H25" s="58">
        <v>5</v>
      </c>
      <c r="I25" s="59">
        <f>C25+3월!D26+4월!C25+5월!C25</f>
        <v>1</v>
      </c>
      <c r="J25" s="59">
        <f>D25+3월!E26+4월!D25+5월!D25</f>
        <v>2</v>
      </c>
      <c r="K25" s="59">
        <f>E25+3월!F26+4월!E25+5월!E25</f>
        <v>1</v>
      </c>
      <c r="L25" s="62">
        <f t="shared" si="1"/>
        <v>4</v>
      </c>
    </row>
    <row r="26" spans="1:12" ht="22.5">
      <c r="A26" s="53" t="s">
        <v>269</v>
      </c>
      <c r="B26" s="15">
        <v>5</v>
      </c>
      <c r="C26" s="33"/>
      <c r="D26" s="33">
        <v>3</v>
      </c>
      <c r="E26" s="33"/>
      <c r="F26" s="75">
        <f t="shared" si="0"/>
        <v>3</v>
      </c>
      <c r="G26" s="53" t="s">
        <v>269</v>
      </c>
      <c r="H26" s="15">
        <v>5</v>
      </c>
      <c r="I26" s="33">
        <f>C26+3월!D27+4월!C26+5월!C26</f>
        <v>0</v>
      </c>
      <c r="J26" s="33">
        <f>D26+3월!E27+4월!D26+5월!D26</f>
        <v>7</v>
      </c>
      <c r="K26" s="33">
        <f>E26+3월!F27+4월!E26+5월!E26</f>
        <v>2</v>
      </c>
      <c r="L26" s="54">
        <f t="shared" si="1"/>
        <v>9</v>
      </c>
    </row>
    <row r="27" spans="1:12" ht="22.5">
      <c r="A27" s="53" t="s">
        <v>270</v>
      </c>
      <c r="B27" s="15">
        <v>5</v>
      </c>
      <c r="C27" s="33">
        <v>1</v>
      </c>
      <c r="D27" s="33">
        <v>1</v>
      </c>
      <c r="E27" s="33"/>
      <c r="F27" s="75">
        <f t="shared" si="0"/>
        <v>2</v>
      </c>
      <c r="G27" s="53" t="s">
        <v>270</v>
      </c>
      <c r="H27" s="15">
        <v>5</v>
      </c>
      <c r="I27" s="33">
        <f>C27+3월!D28+4월!C27+5월!C27</f>
        <v>4</v>
      </c>
      <c r="J27" s="33">
        <f>D27+3월!E28+4월!D27+5월!D27</f>
        <v>4</v>
      </c>
      <c r="K27" s="33">
        <f>E27+3월!F28+4월!E27+5월!E27</f>
        <v>1</v>
      </c>
      <c r="L27" s="54">
        <f t="shared" si="1"/>
        <v>9</v>
      </c>
    </row>
    <row r="28" spans="1:12" ht="22.5">
      <c r="A28" s="53" t="s">
        <v>271</v>
      </c>
      <c r="B28" s="15">
        <v>4</v>
      </c>
      <c r="C28" s="33">
        <v>1</v>
      </c>
      <c r="D28" s="33">
        <v>2</v>
      </c>
      <c r="E28" s="33"/>
      <c r="F28" s="75">
        <f t="shared" si="0"/>
        <v>3</v>
      </c>
      <c r="G28" s="53" t="s">
        <v>271</v>
      </c>
      <c r="H28" s="15">
        <v>4</v>
      </c>
      <c r="I28" s="33">
        <f>C28+3월!D29+4월!C28+5월!C28</f>
        <v>5</v>
      </c>
      <c r="J28" s="33">
        <f>D28+3월!E29+4월!D28+5월!D28</f>
        <v>4</v>
      </c>
      <c r="K28" s="33">
        <f>E28+3월!F29+4월!E28+5월!E28</f>
        <v>2</v>
      </c>
      <c r="L28" s="54">
        <f t="shared" si="1"/>
        <v>11</v>
      </c>
    </row>
    <row r="29" spans="1:12" ht="22.5">
      <c r="A29" s="53" t="s">
        <v>272</v>
      </c>
      <c r="B29" s="15">
        <v>4</v>
      </c>
      <c r="C29" s="33">
        <v>1</v>
      </c>
      <c r="D29" s="33">
        <v>1</v>
      </c>
      <c r="E29" s="33">
        <v>1</v>
      </c>
      <c r="F29" s="75">
        <f t="shared" si="0"/>
        <v>3</v>
      </c>
      <c r="G29" s="53" t="s">
        <v>272</v>
      </c>
      <c r="H29" s="15">
        <v>4</v>
      </c>
      <c r="I29" s="33">
        <f>C29+3월!D30+4월!C29+5월!C29</f>
        <v>5</v>
      </c>
      <c r="J29" s="33">
        <f>D29+3월!E30+4월!D29+5월!D29</f>
        <v>4</v>
      </c>
      <c r="K29" s="33">
        <f>E29+3월!F30+4월!E29+5월!E29</f>
        <v>2</v>
      </c>
      <c r="L29" s="54">
        <f t="shared" si="1"/>
        <v>11</v>
      </c>
    </row>
    <row r="30" spans="1:12" ht="22.5">
      <c r="A30" s="53" t="s">
        <v>273</v>
      </c>
      <c r="B30" s="15">
        <v>4</v>
      </c>
      <c r="C30" s="33">
        <v>1</v>
      </c>
      <c r="D30" s="33">
        <v>1</v>
      </c>
      <c r="E30" s="33"/>
      <c r="F30" s="75">
        <f t="shared" si="0"/>
        <v>2</v>
      </c>
      <c r="G30" s="53" t="s">
        <v>273</v>
      </c>
      <c r="H30" s="15">
        <v>4</v>
      </c>
      <c r="I30" s="33">
        <f>C30+3월!D31+4월!C30+5월!C30</f>
        <v>4</v>
      </c>
      <c r="J30" s="33">
        <f>D30+3월!E31+4월!D30+5월!D30</f>
        <v>3</v>
      </c>
      <c r="K30" s="33">
        <f>E30+3월!F31+4월!E30+5월!E30</f>
        <v>2</v>
      </c>
      <c r="L30" s="54">
        <f t="shared" si="1"/>
        <v>9</v>
      </c>
    </row>
    <row r="31" spans="1:12" ht="22.5">
      <c r="A31" s="53" t="s">
        <v>274</v>
      </c>
      <c r="B31" s="15">
        <v>4</v>
      </c>
      <c r="C31" s="33">
        <v>1</v>
      </c>
      <c r="D31" s="33">
        <v>1</v>
      </c>
      <c r="E31" s="33">
        <v>1</v>
      </c>
      <c r="F31" s="75">
        <f t="shared" si="0"/>
        <v>3</v>
      </c>
      <c r="G31" s="53" t="s">
        <v>274</v>
      </c>
      <c r="H31" s="15">
        <v>4</v>
      </c>
      <c r="I31" s="33">
        <f>C31+3월!D32+4월!C31+5월!C31</f>
        <v>5</v>
      </c>
      <c r="J31" s="33">
        <f>D31+3월!E32+4월!D31+5월!D31</f>
        <v>3</v>
      </c>
      <c r="K31" s="33">
        <f>E31+3월!F32+4월!E31+5월!E31</f>
        <v>2</v>
      </c>
      <c r="L31" s="54">
        <f t="shared" si="1"/>
        <v>10</v>
      </c>
    </row>
    <row r="32" spans="1:12" ht="22.5">
      <c r="A32" s="53" t="s">
        <v>275</v>
      </c>
      <c r="B32" s="15">
        <v>4</v>
      </c>
      <c r="C32" s="33">
        <v>1</v>
      </c>
      <c r="D32" s="33">
        <v>1</v>
      </c>
      <c r="E32" s="33">
        <v>1</v>
      </c>
      <c r="F32" s="75">
        <f t="shared" si="0"/>
        <v>3</v>
      </c>
      <c r="G32" s="53" t="s">
        <v>275</v>
      </c>
      <c r="H32" s="15">
        <v>4</v>
      </c>
      <c r="I32" s="33">
        <f>C32+3월!D33+4월!C32+5월!C32</f>
        <v>5</v>
      </c>
      <c r="J32" s="33">
        <f>D32+3월!E33+4월!D32+5월!D32</f>
        <v>3</v>
      </c>
      <c r="K32" s="33">
        <f>E32+3월!F33+4월!E32+5월!E32</f>
        <v>2</v>
      </c>
      <c r="L32" s="54">
        <f t="shared" si="1"/>
        <v>10</v>
      </c>
    </row>
    <row r="33" spans="1:12" ht="22.5">
      <c r="A33" s="53" t="s">
        <v>276</v>
      </c>
      <c r="B33" s="15">
        <v>4</v>
      </c>
      <c r="C33" s="33">
        <v>1</v>
      </c>
      <c r="D33" s="33">
        <v>1</v>
      </c>
      <c r="E33" s="33"/>
      <c r="F33" s="75">
        <f t="shared" si="0"/>
        <v>2</v>
      </c>
      <c r="G33" s="53" t="s">
        <v>276</v>
      </c>
      <c r="H33" s="15">
        <v>4</v>
      </c>
      <c r="I33" s="33">
        <f>C33+3월!D34+4월!C33+5월!C33</f>
        <v>5</v>
      </c>
      <c r="J33" s="33">
        <f>D33+3월!E34+4월!D33+5월!D33</f>
        <v>3</v>
      </c>
      <c r="K33" s="33">
        <f>E33+3월!F34+4월!E33+5월!E33</f>
        <v>1</v>
      </c>
      <c r="L33" s="54">
        <f t="shared" si="1"/>
        <v>9</v>
      </c>
    </row>
    <row r="34" spans="1:12" ht="21" customHeight="1">
      <c r="A34" s="45"/>
      <c r="B34" s="35" t="s">
        <v>260</v>
      </c>
      <c r="C34" s="34">
        <f>SUM(C18:C33)</f>
        <v>16</v>
      </c>
      <c r="D34" s="36">
        <f>SUM(D18:D33)</f>
        <v>18</v>
      </c>
      <c r="E34" s="34">
        <f>SUM(E18:E33)</f>
        <v>8</v>
      </c>
      <c r="F34" s="46"/>
      <c r="G34" s="45"/>
      <c r="H34" s="35" t="s">
        <v>260</v>
      </c>
      <c r="I34" s="34">
        <f>SUM(I18:I33)</f>
        <v>70</v>
      </c>
      <c r="J34" s="36">
        <f>SUM(J18:J33)</f>
        <v>58</v>
      </c>
      <c r="K34" s="34">
        <f>SUM(K18:K33)</f>
        <v>28</v>
      </c>
      <c r="L34" s="46"/>
    </row>
    <row r="35" spans="1:12" ht="21" customHeight="1" thickBot="1">
      <c r="A35" s="47"/>
      <c r="B35" s="48" t="s">
        <v>277</v>
      </c>
      <c r="C35" s="49">
        <f>C34+D34+E34</f>
        <v>42</v>
      </c>
      <c r="D35" s="50"/>
      <c r="E35" s="50"/>
      <c r="F35" s="51"/>
      <c r="G35" s="47"/>
      <c r="H35" s="48" t="s">
        <v>277</v>
      </c>
      <c r="I35" s="49">
        <f>I34+J34+K34</f>
        <v>156</v>
      </c>
      <c r="J35" s="50"/>
      <c r="K35" s="50"/>
      <c r="L35" s="51"/>
    </row>
  </sheetData>
  <sheetProtection/>
  <mergeCells count="4">
    <mergeCell ref="A15:F15"/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M15" sqref="M15"/>
    </sheetView>
  </sheetViews>
  <sheetFormatPr defaultColWidth="8.88671875" defaultRowHeight="13.5"/>
  <cols>
    <col min="1" max="1" width="8.3359375" style="0" customWidth="1"/>
    <col min="2" max="2" width="10.99609375" style="0" bestFit="1" customWidth="1"/>
    <col min="3" max="3" width="12.3359375" style="0" bestFit="1" customWidth="1"/>
    <col min="4" max="4" width="11.10546875" style="0" customWidth="1"/>
    <col min="5" max="5" width="10.3359375" style="0" customWidth="1"/>
    <col min="6" max="6" width="9.4453125" style="0" customWidth="1"/>
    <col min="7" max="7" width="11.3359375" style="0" customWidth="1"/>
    <col min="8" max="8" width="10.21484375" style="0" customWidth="1"/>
    <col min="9" max="9" width="8.99609375" style="0" customWidth="1"/>
    <col min="10" max="11" width="9.4453125" style="0" bestFit="1" customWidth="1"/>
    <col min="12" max="12" width="10.77734375" style="0" customWidth="1"/>
  </cols>
  <sheetData>
    <row r="1" spans="1:12" ht="26.25">
      <c r="A1" s="102" t="s">
        <v>331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3" spans="1:12" ht="33" customHeight="1">
      <c r="A3" s="2" t="s">
        <v>301</v>
      </c>
      <c r="B3" s="5">
        <v>40360</v>
      </c>
      <c r="C3" s="5">
        <v>40362</v>
      </c>
      <c r="D3" s="5">
        <v>40363</v>
      </c>
      <c r="E3" s="5">
        <v>40273</v>
      </c>
      <c r="F3" s="5">
        <v>40365</v>
      </c>
      <c r="G3" s="5">
        <v>40367</v>
      </c>
      <c r="H3" s="5">
        <v>40369</v>
      </c>
      <c r="I3" s="5">
        <v>40370</v>
      </c>
      <c r="J3" s="5">
        <v>40371</v>
      </c>
      <c r="K3" s="5">
        <v>40372</v>
      </c>
      <c r="L3" s="2">
        <v>40374</v>
      </c>
    </row>
    <row r="4" spans="1:12" ht="33" customHeight="1">
      <c r="A4" s="14" t="s">
        <v>302</v>
      </c>
      <c r="B4" s="15" t="s">
        <v>336</v>
      </c>
      <c r="C4" s="15" t="s">
        <v>337</v>
      </c>
      <c r="D4" s="15" t="s">
        <v>338</v>
      </c>
      <c r="E4" s="15" t="s">
        <v>339</v>
      </c>
      <c r="F4" s="15" t="s">
        <v>340</v>
      </c>
      <c r="G4" s="15" t="s">
        <v>336</v>
      </c>
      <c r="H4" s="15" t="s">
        <v>337</v>
      </c>
      <c r="I4" s="15" t="s">
        <v>338</v>
      </c>
      <c r="J4" s="15" t="s">
        <v>339</v>
      </c>
      <c r="K4" s="15" t="s">
        <v>340</v>
      </c>
      <c r="L4" s="15" t="s">
        <v>31</v>
      </c>
    </row>
    <row r="5" spans="1:12" ht="33" customHeight="1">
      <c r="A5" s="16" t="s">
        <v>304</v>
      </c>
      <c r="B5" s="85" t="s">
        <v>333</v>
      </c>
      <c r="C5" s="87" t="s">
        <v>334</v>
      </c>
      <c r="D5" s="85" t="s">
        <v>335</v>
      </c>
      <c r="E5" s="85" t="s">
        <v>335</v>
      </c>
      <c r="F5" s="85" t="s">
        <v>333</v>
      </c>
      <c r="G5" s="85" t="s">
        <v>333</v>
      </c>
      <c r="H5" s="87" t="s">
        <v>334</v>
      </c>
      <c r="I5" s="85" t="s">
        <v>335</v>
      </c>
      <c r="J5" s="85" t="s">
        <v>335</v>
      </c>
      <c r="K5" s="85" t="s">
        <v>333</v>
      </c>
      <c r="L5" s="85" t="s">
        <v>333</v>
      </c>
    </row>
    <row r="6" spans="1:12" ht="33" customHeight="1">
      <c r="A6" s="1" t="s">
        <v>305</v>
      </c>
      <c r="B6" s="9" t="s">
        <v>100</v>
      </c>
      <c r="C6" s="71" t="s">
        <v>147</v>
      </c>
      <c r="D6" s="9" t="s">
        <v>153</v>
      </c>
      <c r="E6" s="9" t="s">
        <v>131</v>
      </c>
      <c r="F6" s="9" t="s">
        <v>134</v>
      </c>
      <c r="G6" s="9" t="s">
        <v>145</v>
      </c>
      <c r="H6" s="29" t="s">
        <v>152</v>
      </c>
      <c r="I6" s="29" t="s">
        <v>151</v>
      </c>
      <c r="J6" s="29" t="s">
        <v>150</v>
      </c>
      <c r="K6" s="9" t="s">
        <v>147</v>
      </c>
      <c r="L6" s="9" t="s">
        <v>148</v>
      </c>
    </row>
    <row r="7" spans="1:12" ht="33" customHeight="1">
      <c r="A7" s="1" t="s">
        <v>306</v>
      </c>
      <c r="B7" s="9" t="s">
        <v>245</v>
      </c>
      <c r="C7" s="71" t="s">
        <v>341</v>
      </c>
      <c r="D7" s="9" t="s">
        <v>152</v>
      </c>
      <c r="E7" s="9" t="s">
        <v>146</v>
      </c>
      <c r="F7" s="9" t="s">
        <v>135</v>
      </c>
      <c r="G7" s="29" t="s">
        <v>343</v>
      </c>
      <c r="H7" s="29" t="s">
        <v>153</v>
      </c>
      <c r="I7" s="29" t="s">
        <v>148</v>
      </c>
      <c r="J7" s="29" t="s">
        <v>245</v>
      </c>
      <c r="K7" s="29" t="s">
        <v>149</v>
      </c>
      <c r="L7" s="29" t="s">
        <v>131</v>
      </c>
    </row>
    <row r="8" spans="1:12" ht="33" customHeight="1">
      <c r="A8" s="18"/>
      <c r="B8" s="63"/>
      <c r="C8" s="63"/>
      <c r="D8" s="63"/>
      <c r="E8" s="63"/>
      <c r="F8" s="63"/>
      <c r="G8" s="64"/>
      <c r="H8" s="64"/>
      <c r="I8" s="64"/>
      <c r="J8" s="64"/>
      <c r="K8" s="19"/>
      <c r="L8" s="19"/>
    </row>
    <row r="9" spans="1:12" ht="33" customHeight="1">
      <c r="A9" s="2" t="s">
        <v>301</v>
      </c>
      <c r="B9" s="2">
        <v>40376</v>
      </c>
      <c r="C9" s="5">
        <v>40377</v>
      </c>
      <c r="D9" s="5">
        <v>40378</v>
      </c>
      <c r="E9" s="5">
        <v>40379</v>
      </c>
      <c r="F9" s="5">
        <v>40381</v>
      </c>
      <c r="G9" s="5">
        <v>40383</v>
      </c>
      <c r="H9" s="5">
        <v>40384</v>
      </c>
      <c r="I9" s="5">
        <v>40385</v>
      </c>
      <c r="J9" s="5">
        <v>40386</v>
      </c>
      <c r="K9" s="5">
        <v>40388</v>
      </c>
      <c r="L9" s="2"/>
    </row>
    <row r="10" spans="1:12" ht="33" customHeight="1">
      <c r="A10" s="14" t="s">
        <v>302</v>
      </c>
      <c r="B10" s="14" t="s">
        <v>337</v>
      </c>
      <c r="C10" s="15" t="s">
        <v>338</v>
      </c>
      <c r="D10" s="15" t="s">
        <v>339</v>
      </c>
      <c r="E10" s="15" t="s">
        <v>340</v>
      </c>
      <c r="F10" s="15" t="s">
        <v>336</v>
      </c>
      <c r="G10" s="15" t="s">
        <v>337</v>
      </c>
      <c r="H10" s="88" t="s">
        <v>338</v>
      </c>
      <c r="I10" s="15" t="s">
        <v>339</v>
      </c>
      <c r="J10" s="15" t="s">
        <v>340</v>
      </c>
      <c r="K10" s="15" t="s">
        <v>336</v>
      </c>
      <c r="L10" s="14"/>
    </row>
    <row r="11" spans="1:12" ht="33" customHeight="1">
      <c r="A11" s="16" t="s">
        <v>304</v>
      </c>
      <c r="B11" s="87" t="s">
        <v>334</v>
      </c>
      <c r="C11" s="85" t="s">
        <v>335</v>
      </c>
      <c r="D11" s="85" t="s">
        <v>335</v>
      </c>
      <c r="E11" s="85" t="s">
        <v>333</v>
      </c>
      <c r="F11" s="85" t="s">
        <v>333</v>
      </c>
      <c r="G11" s="87" t="s">
        <v>334</v>
      </c>
      <c r="H11" s="85" t="s">
        <v>335</v>
      </c>
      <c r="I11" s="85" t="s">
        <v>335</v>
      </c>
      <c r="J11" s="86" t="s">
        <v>333</v>
      </c>
      <c r="K11" s="86" t="s">
        <v>333</v>
      </c>
      <c r="L11" s="14"/>
    </row>
    <row r="12" spans="1:12" ht="33" customHeight="1">
      <c r="A12" s="1" t="s">
        <v>305</v>
      </c>
      <c r="B12" s="9" t="s">
        <v>151</v>
      </c>
      <c r="C12" s="9" t="s">
        <v>147</v>
      </c>
      <c r="D12" s="9" t="s">
        <v>145</v>
      </c>
      <c r="E12" s="9" t="s">
        <v>344</v>
      </c>
      <c r="F12" s="9" t="s">
        <v>146</v>
      </c>
      <c r="G12" s="9" t="s">
        <v>145</v>
      </c>
      <c r="H12" s="9" t="s">
        <v>99</v>
      </c>
      <c r="I12" s="9" t="s">
        <v>131</v>
      </c>
      <c r="J12" s="9" t="s">
        <v>147</v>
      </c>
      <c r="K12" s="9" t="s">
        <v>130</v>
      </c>
      <c r="L12" s="9"/>
    </row>
    <row r="13" spans="1:12" ht="33" customHeight="1">
      <c r="A13" s="1" t="s">
        <v>306</v>
      </c>
      <c r="B13" s="9" t="s">
        <v>148</v>
      </c>
      <c r="C13" s="9" t="s">
        <v>149</v>
      </c>
      <c r="D13" s="9" t="s">
        <v>152</v>
      </c>
      <c r="E13" s="9" t="s">
        <v>130</v>
      </c>
      <c r="F13" s="9" t="s">
        <v>150</v>
      </c>
      <c r="G13" s="9" t="s">
        <v>342</v>
      </c>
      <c r="H13" s="9" t="s">
        <v>134</v>
      </c>
      <c r="I13" s="9" t="s">
        <v>150</v>
      </c>
      <c r="J13" s="9" t="s">
        <v>345</v>
      </c>
      <c r="K13" s="9" t="s">
        <v>152</v>
      </c>
      <c r="L13" s="8"/>
    </row>
    <row r="15" spans="1:6" ht="21" thickBot="1">
      <c r="A15" s="103" t="s">
        <v>307</v>
      </c>
      <c r="B15" s="103"/>
      <c r="C15" s="103"/>
      <c r="D15" s="103"/>
      <c r="E15" s="103"/>
      <c r="F15" s="103"/>
    </row>
    <row r="16" spans="1:12" ht="21" thickBot="1">
      <c r="A16" s="108" t="s">
        <v>332</v>
      </c>
      <c r="B16" s="109"/>
      <c r="C16" s="109"/>
      <c r="D16" s="109"/>
      <c r="E16" s="109"/>
      <c r="F16" s="110"/>
      <c r="G16" s="105" t="s">
        <v>308</v>
      </c>
      <c r="H16" s="106"/>
      <c r="I16" s="106"/>
      <c r="J16" s="106"/>
      <c r="K16" s="106"/>
      <c r="L16" s="107"/>
    </row>
    <row r="17" spans="1:12" ht="14.25">
      <c r="A17" s="73" t="s">
        <v>309</v>
      </c>
      <c r="B17" s="31" t="s">
        <v>310</v>
      </c>
      <c r="C17" s="76" t="s">
        <v>311</v>
      </c>
      <c r="D17" s="77" t="s">
        <v>312</v>
      </c>
      <c r="E17" s="78" t="s">
        <v>303</v>
      </c>
      <c r="F17" s="74" t="s">
        <v>313</v>
      </c>
      <c r="G17" s="42" t="s">
        <v>309</v>
      </c>
      <c r="H17" s="43" t="s">
        <v>310</v>
      </c>
      <c r="I17" s="55" t="s">
        <v>311</v>
      </c>
      <c r="J17" s="68" t="s">
        <v>312</v>
      </c>
      <c r="K17" s="69" t="s">
        <v>303</v>
      </c>
      <c r="L17" s="44" t="s">
        <v>313</v>
      </c>
    </row>
    <row r="18" spans="1:12" ht="22.5" customHeight="1">
      <c r="A18" s="53" t="s">
        <v>314</v>
      </c>
      <c r="B18" s="15">
        <v>6</v>
      </c>
      <c r="C18" s="33">
        <v>1</v>
      </c>
      <c r="D18" s="33">
        <v>1</v>
      </c>
      <c r="E18" s="33">
        <v>1</v>
      </c>
      <c r="F18" s="75">
        <f aca="true" t="shared" si="0" ref="F18:F33">SUM(C18:E18)</f>
        <v>3</v>
      </c>
      <c r="G18" s="53" t="s">
        <v>314</v>
      </c>
      <c r="H18" s="15">
        <v>6</v>
      </c>
      <c r="I18" s="33">
        <f>C18+3월!D19+4월!C18+5월!C18+6월!C18</f>
        <v>6</v>
      </c>
      <c r="J18" s="33">
        <f>D18+3월!E19+4월!D18+5월!D18+6월!D18</f>
        <v>5</v>
      </c>
      <c r="K18" s="33">
        <f>E18+3월!F19+4월!E18+5월!E18+6월!E18</f>
        <v>3</v>
      </c>
      <c r="L18" s="54">
        <f aca="true" t="shared" si="1" ref="L18:L33">SUM(I18:K18)</f>
        <v>14</v>
      </c>
    </row>
    <row r="19" spans="1:12" ht="21" customHeight="1">
      <c r="A19" s="53" t="s">
        <v>315</v>
      </c>
      <c r="B19" s="15">
        <v>6</v>
      </c>
      <c r="C19" s="33">
        <v>1</v>
      </c>
      <c r="D19" s="33">
        <v>1</v>
      </c>
      <c r="E19" s="33">
        <v>1</v>
      </c>
      <c r="F19" s="75">
        <f t="shared" si="0"/>
        <v>3</v>
      </c>
      <c r="G19" s="53" t="s">
        <v>315</v>
      </c>
      <c r="H19" s="15">
        <v>6</v>
      </c>
      <c r="I19" s="33">
        <f>C19+3월!D20+4월!C19+5월!C19+6월!C19</f>
        <v>6</v>
      </c>
      <c r="J19" s="33">
        <f>D19+3월!E20+4월!D19+5월!D19+6월!D19</f>
        <v>5</v>
      </c>
      <c r="K19" s="33">
        <f>E19+3월!F20+4월!E19+5월!E19+6월!E19</f>
        <v>3</v>
      </c>
      <c r="L19" s="54">
        <f t="shared" si="1"/>
        <v>14</v>
      </c>
    </row>
    <row r="20" spans="1:12" ht="21.75" customHeight="1">
      <c r="A20" s="53" t="s">
        <v>316</v>
      </c>
      <c r="B20" s="15">
        <v>6</v>
      </c>
      <c r="C20" s="33">
        <v>1</v>
      </c>
      <c r="D20" s="33">
        <v>1</v>
      </c>
      <c r="E20" s="33">
        <v>1</v>
      </c>
      <c r="F20" s="75">
        <f t="shared" si="0"/>
        <v>3</v>
      </c>
      <c r="G20" s="53" t="s">
        <v>316</v>
      </c>
      <c r="H20" s="15">
        <v>6</v>
      </c>
      <c r="I20" s="33">
        <f>C20+3월!D21+4월!C20+5월!C20+6월!C20</f>
        <v>6</v>
      </c>
      <c r="J20" s="33">
        <f>D20+3월!E21+4월!D20+5월!D20+6월!D20</f>
        <v>5</v>
      </c>
      <c r="K20" s="33">
        <f>E20+3월!F21+4월!E20+5월!E20+6월!E20</f>
        <v>3</v>
      </c>
      <c r="L20" s="54">
        <f t="shared" si="1"/>
        <v>14</v>
      </c>
    </row>
    <row r="21" spans="1:12" ht="22.5">
      <c r="A21" s="53" t="s">
        <v>317</v>
      </c>
      <c r="B21" s="15">
        <v>6</v>
      </c>
      <c r="C21" s="33">
        <v>1</v>
      </c>
      <c r="D21" s="33">
        <v>2</v>
      </c>
      <c r="E21" s="33"/>
      <c r="F21" s="75">
        <f t="shared" si="0"/>
        <v>3</v>
      </c>
      <c r="G21" s="53" t="s">
        <v>317</v>
      </c>
      <c r="H21" s="15">
        <v>6</v>
      </c>
      <c r="I21" s="33">
        <f>C21+3월!D22+4월!C21+5월!C21+6월!C21</f>
        <v>6</v>
      </c>
      <c r="J21" s="33">
        <f>D21+3월!E22+4월!D21+5월!D21+6월!D21</f>
        <v>5</v>
      </c>
      <c r="K21" s="33">
        <f>E21+3월!F22+4월!E21+5월!E21+6월!E21</f>
        <v>2</v>
      </c>
      <c r="L21" s="54">
        <f t="shared" si="1"/>
        <v>13</v>
      </c>
    </row>
    <row r="22" spans="1:12" ht="22.5">
      <c r="A22" s="53" t="s">
        <v>318</v>
      </c>
      <c r="B22" s="15">
        <v>6</v>
      </c>
      <c r="C22" s="33">
        <v>1</v>
      </c>
      <c r="D22" s="33">
        <v>1</v>
      </c>
      <c r="E22" s="33"/>
      <c r="F22" s="75">
        <f t="shared" si="0"/>
        <v>2</v>
      </c>
      <c r="G22" s="53" t="s">
        <v>318</v>
      </c>
      <c r="H22" s="15">
        <v>6</v>
      </c>
      <c r="I22" s="33">
        <f>C22+3월!D23+4월!C22+5월!C22+6월!C22</f>
        <v>7</v>
      </c>
      <c r="J22" s="33">
        <f>D22+3월!E23+4월!D22+5월!D22+6월!D22</f>
        <v>4</v>
      </c>
      <c r="K22" s="33">
        <f>E22+3월!F23+4월!E22+5월!E22+6월!E22</f>
        <v>2</v>
      </c>
      <c r="L22" s="54">
        <f t="shared" si="1"/>
        <v>13</v>
      </c>
    </row>
    <row r="23" spans="1:12" ht="22.5">
      <c r="A23" s="53" t="s">
        <v>319</v>
      </c>
      <c r="B23" s="15">
        <v>6</v>
      </c>
      <c r="C23" s="33">
        <v>1</v>
      </c>
      <c r="D23" s="33">
        <v>1</v>
      </c>
      <c r="E23" s="33"/>
      <c r="F23" s="75">
        <f t="shared" si="0"/>
        <v>2</v>
      </c>
      <c r="G23" s="53" t="s">
        <v>319</v>
      </c>
      <c r="H23" s="15">
        <v>6</v>
      </c>
      <c r="I23" s="33">
        <f>C23+3월!D24+4월!C23+5월!C23+6월!C23</f>
        <v>6</v>
      </c>
      <c r="J23" s="33">
        <f>D23+3월!E24+4월!D23+5월!D23+6월!D23</f>
        <v>5</v>
      </c>
      <c r="K23" s="33">
        <f>E23+3월!F24+4월!E23+5월!E23+6월!E23</f>
        <v>2</v>
      </c>
      <c r="L23" s="54">
        <f t="shared" si="1"/>
        <v>13</v>
      </c>
    </row>
    <row r="24" spans="1:12" ht="22.5">
      <c r="A24" s="53" t="s">
        <v>320</v>
      </c>
      <c r="B24" s="15">
        <v>5</v>
      </c>
      <c r="C24" s="33">
        <v>2</v>
      </c>
      <c r="D24" s="33">
        <v>1</v>
      </c>
      <c r="E24" s="33">
        <v>1</v>
      </c>
      <c r="F24" s="75">
        <f t="shared" si="0"/>
        <v>4</v>
      </c>
      <c r="G24" s="53" t="s">
        <v>320</v>
      </c>
      <c r="H24" s="15">
        <v>5</v>
      </c>
      <c r="I24" s="33">
        <f>C24+3월!D25+4월!C24+5월!C24+6월!C24</f>
        <v>7</v>
      </c>
      <c r="J24" s="33">
        <f>D24+3월!E25+4월!D24+5월!D24+6월!D24</f>
        <v>4</v>
      </c>
      <c r="K24" s="33">
        <f>E24+3월!F25+4월!E24+5월!E24+6월!E24</f>
        <v>2</v>
      </c>
      <c r="L24" s="54">
        <f t="shared" si="1"/>
        <v>13</v>
      </c>
    </row>
    <row r="25" spans="1:12" ht="22.5">
      <c r="A25" s="89" t="s">
        <v>321</v>
      </c>
      <c r="B25" s="90">
        <v>5</v>
      </c>
      <c r="C25" s="91"/>
      <c r="D25" s="91"/>
      <c r="E25" s="91"/>
      <c r="F25" s="54">
        <f t="shared" si="0"/>
        <v>0</v>
      </c>
      <c r="G25" s="89" t="s">
        <v>321</v>
      </c>
      <c r="H25" s="90">
        <v>5</v>
      </c>
      <c r="I25" s="91">
        <f>C25+3월!D26+4월!C25+5월!C25+6월!C25</f>
        <v>1</v>
      </c>
      <c r="J25" s="91">
        <f>D25+3월!E26+4월!D25+5월!D25+6월!D25</f>
        <v>2</v>
      </c>
      <c r="K25" s="91">
        <f>E25+3월!F26+4월!E25+5월!E25+6월!E25</f>
        <v>1</v>
      </c>
      <c r="L25" s="54">
        <f t="shared" si="1"/>
        <v>4</v>
      </c>
    </row>
    <row r="26" spans="1:12" ht="22.5">
      <c r="A26" s="53" t="s">
        <v>322</v>
      </c>
      <c r="B26" s="15">
        <v>5</v>
      </c>
      <c r="C26" s="33"/>
      <c r="D26" s="33">
        <v>3</v>
      </c>
      <c r="E26" s="33"/>
      <c r="F26" s="75">
        <f t="shared" si="0"/>
        <v>3</v>
      </c>
      <c r="G26" s="53" t="s">
        <v>322</v>
      </c>
      <c r="H26" s="15">
        <v>5</v>
      </c>
      <c r="I26" s="33">
        <f>C26+3월!D27+4월!C26+5월!C26+6월!C26</f>
        <v>0</v>
      </c>
      <c r="J26" s="33">
        <f>D26+3월!E27+4월!D26+5월!D26+6월!D26</f>
        <v>10</v>
      </c>
      <c r="K26" s="33">
        <f>E26+3월!F27+4월!E26+5월!E26+6월!E26</f>
        <v>2</v>
      </c>
      <c r="L26" s="54">
        <f t="shared" si="1"/>
        <v>12</v>
      </c>
    </row>
    <row r="27" spans="1:12" ht="22.5">
      <c r="A27" s="53" t="s">
        <v>323</v>
      </c>
      <c r="B27" s="15">
        <v>5</v>
      </c>
      <c r="C27" s="33">
        <v>2</v>
      </c>
      <c r="D27" s="33">
        <v>1</v>
      </c>
      <c r="E27" s="33">
        <v>1</v>
      </c>
      <c r="F27" s="75">
        <f t="shared" si="0"/>
        <v>4</v>
      </c>
      <c r="G27" s="53" t="s">
        <v>323</v>
      </c>
      <c r="H27" s="15">
        <v>5</v>
      </c>
      <c r="I27" s="33">
        <f>C27+3월!D28+4월!C27+5월!C27+6월!C27</f>
        <v>6</v>
      </c>
      <c r="J27" s="33">
        <f>D27+3월!E28+4월!D27+5월!D27+6월!D27</f>
        <v>5</v>
      </c>
      <c r="K27" s="33">
        <f>E27+3월!F28+4월!E27+5월!E27+6월!E27</f>
        <v>2</v>
      </c>
      <c r="L27" s="54">
        <f t="shared" si="1"/>
        <v>13</v>
      </c>
    </row>
    <row r="28" spans="1:12" ht="22.5">
      <c r="A28" s="53" t="s">
        <v>324</v>
      </c>
      <c r="B28" s="15">
        <v>4</v>
      </c>
      <c r="C28" s="33">
        <v>2</v>
      </c>
      <c r="D28" s="33">
        <v>1</v>
      </c>
      <c r="E28" s="33"/>
      <c r="F28" s="75">
        <f t="shared" si="0"/>
        <v>3</v>
      </c>
      <c r="G28" s="53" t="s">
        <v>324</v>
      </c>
      <c r="H28" s="15">
        <v>4</v>
      </c>
      <c r="I28" s="33">
        <f>C28+3월!D29+4월!C28+5월!C28+6월!C28</f>
        <v>7</v>
      </c>
      <c r="J28" s="33">
        <f>D28+3월!E29+4월!D28+5월!D28+6월!D28</f>
        <v>5</v>
      </c>
      <c r="K28" s="33">
        <f>E28+3월!F29+4월!E28+5월!E28+6월!E28</f>
        <v>2</v>
      </c>
      <c r="L28" s="54">
        <f t="shared" si="1"/>
        <v>14</v>
      </c>
    </row>
    <row r="29" spans="1:12" ht="22.5">
      <c r="A29" s="53" t="s">
        <v>325</v>
      </c>
      <c r="B29" s="15">
        <v>4</v>
      </c>
      <c r="C29" s="33">
        <v>1</v>
      </c>
      <c r="D29" s="33">
        <v>1</v>
      </c>
      <c r="E29" s="33"/>
      <c r="F29" s="75">
        <f t="shared" si="0"/>
        <v>2</v>
      </c>
      <c r="G29" s="53" t="s">
        <v>325</v>
      </c>
      <c r="H29" s="15">
        <v>4</v>
      </c>
      <c r="I29" s="33">
        <f>C29+3월!D30+4월!C29+5월!C29+6월!C29</f>
        <v>6</v>
      </c>
      <c r="J29" s="33">
        <f>D29+3월!E30+4월!D29+5월!D29+6월!D29</f>
        <v>5</v>
      </c>
      <c r="K29" s="33">
        <f>E29+3월!F30+4월!E29+5월!E29+6월!E29</f>
        <v>2</v>
      </c>
      <c r="L29" s="54">
        <f t="shared" si="1"/>
        <v>13</v>
      </c>
    </row>
    <row r="30" spans="1:13" ht="22.5">
      <c r="A30" s="89" t="s">
        <v>326</v>
      </c>
      <c r="B30" s="90">
        <v>4</v>
      </c>
      <c r="C30" s="91"/>
      <c r="D30" s="91"/>
      <c r="E30" s="91"/>
      <c r="F30" s="54">
        <f t="shared" si="0"/>
        <v>0</v>
      </c>
      <c r="G30" s="89" t="s">
        <v>326</v>
      </c>
      <c r="H30" s="90">
        <v>4</v>
      </c>
      <c r="I30" s="91">
        <f>C30+3월!D31+4월!C30+5월!C30+6월!C30</f>
        <v>4</v>
      </c>
      <c r="J30" s="91">
        <f>D30+3월!E31+4월!D30+5월!D30+6월!D30</f>
        <v>3</v>
      </c>
      <c r="K30" s="91">
        <f>E30+3월!F31+4월!E30+5월!E30+6월!E30</f>
        <v>2</v>
      </c>
      <c r="L30" s="54">
        <f t="shared" si="1"/>
        <v>9</v>
      </c>
      <c r="M30" s="92"/>
    </row>
    <row r="31" spans="1:12" ht="22.5">
      <c r="A31" s="53" t="s">
        <v>327</v>
      </c>
      <c r="B31" s="15">
        <v>4</v>
      </c>
      <c r="C31" s="33">
        <v>1</v>
      </c>
      <c r="D31" s="33">
        <v>1</v>
      </c>
      <c r="E31" s="33">
        <v>1</v>
      </c>
      <c r="F31" s="75">
        <f t="shared" si="0"/>
        <v>3</v>
      </c>
      <c r="G31" s="53" t="s">
        <v>327</v>
      </c>
      <c r="H31" s="15">
        <v>4</v>
      </c>
      <c r="I31" s="33">
        <f>C31+3월!D32+4월!C31+5월!C31+6월!C31</f>
        <v>6</v>
      </c>
      <c r="J31" s="33">
        <f>D31+3월!E32+4월!D31+5월!D31+6월!D31</f>
        <v>4</v>
      </c>
      <c r="K31" s="33">
        <f>E31+3월!F32+4월!E31+5월!E31+6월!E31</f>
        <v>3</v>
      </c>
      <c r="L31" s="54">
        <f t="shared" si="1"/>
        <v>13</v>
      </c>
    </row>
    <row r="32" spans="1:12" ht="22.5">
      <c r="A32" s="53" t="s">
        <v>328</v>
      </c>
      <c r="B32" s="15">
        <v>4</v>
      </c>
      <c r="C32" s="33">
        <v>1</v>
      </c>
      <c r="D32" s="33">
        <v>1</v>
      </c>
      <c r="E32" s="33">
        <v>1</v>
      </c>
      <c r="F32" s="75">
        <f t="shared" si="0"/>
        <v>3</v>
      </c>
      <c r="G32" s="53" t="s">
        <v>328</v>
      </c>
      <c r="H32" s="15">
        <v>4</v>
      </c>
      <c r="I32" s="33">
        <f>C32+3월!D33+4월!C32+5월!C32+6월!C32</f>
        <v>6</v>
      </c>
      <c r="J32" s="33">
        <f>D32+3월!E33+4월!D32+5월!D32+6월!D32</f>
        <v>4</v>
      </c>
      <c r="K32" s="33">
        <f>E32+3월!F33+4월!E32+5월!E32+6월!E32</f>
        <v>3</v>
      </c>
      <c r="L32" s="54">
        <f t="shared" si="1"/>
        <v>13</v>
      </c>
    </row>
    <row r="33" spans="1:12" ht="22.5">
      <c r="A33" s="53" t="s">
        <v>329</v>
      </c>
      <c r="B33" s="15">
        <v>4</v>
      </c>
      <c r="C33" s="33">
        <v>1</v>
      </c>
      <c r="D33" s="33">
        <v>2</v>
      </c>
      <c r="E33" s="33">
        <v>1</v>
      </c>
      <c r="F33" s="75">
        <f t="shared" si="0"/>
        <v>4</v>
      </c>
      <c r="G33" s="53" t="s">
        <v>329</v>
      </c>
      <c r="H33" s="15">
        <v>4</v>
      </c>
      <c r="I33" s="33">
        <f>C33+3월!D34+4월!C33+5월!C33+6월!C33</f>
        <v>6</v>
      </c>
      <c r="J33" s="33">
        <f>D33+3월!E34+4월!D33+5월!D33+6월!D33</f>
        <v>5</v>
      </c>
      <c r="K33" s="33">
        <f>E33+3월!F34+4월!E33+5월!E33+6월!E33</f>
        <v>2</v>
      </c>
      <c r="L33" s="54">
        <f t="shared" si="1"/>
        <v>13</v>
      </c>
    </row>
    <row r="34" spans="1:12" ht="21" customHeight="1">
      <c r="A34" s="45"/>
      <c r="B34" s="35" t="s">
        <v>313</v>
      </c>
      <c r="C34" s="34">
        <f>SUM(C18:C33)</f>
        <v>16</v>
      </c>
      <c r="D34" s="36">
        <f>SUM(D18:D33)</f>
        <v>18</v>
      </c>
      <c r="E34" s="34">
        <f>SUM(E18:E33)</f>
        <v>8</v>
      </c>
      <c r="F34" s="46"/>
      <c r="G34" s="45"/>
      <c r="H34" s="35" t="s">
        <v>313</v>
      </c>
      <c r="I34" s="34">
        <f>SUM(I18:I33)</f>
        <v>86</v>
      </c>
      <c r="J34" s="36">
        <f>SUM(J18:J33)</f>
        <v>76</v>
      </c>
      <c r="K34" s="34">
        <f>SUM(K18:K33)</f>
        <v>36</v>
      </c>
      <c r="L34" s="46"/>
    </row>
    <row r="35" spans="1:12" ht="21" customHeight="1" thickBot="1">
      <c r="A35" s="47"/>
      <c r="B35" s="48" t="s">
        <v>330</v>
      </c>
      <c r="C35" s="49">
        <f>C34+D34+E34</f>
        <v>42</v>
      </c>
      <c r="D35" s="50"/>
      <c r="E35" s="50"/>
      <c r="F35" s="51"/>
      <c r="G35" s="47"/>
      <c r="H35" s="48" t="s">
        <v>330</v>
      </c>
      <c r="I35" s="49">
        <f>I34+J34+K34</f>
        <v>198</v>
      </c>
      <c r="J35" s="50"/>
      <c r="K35" s="50"/>
      <c r="L35" s="51"/>
    </row>
  </sheetData>
  <sheetProtection/>
  <mergeCells count="4">
    <mergeCell ref="A15:F15"/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3">
      <selection activeCell="I12" sqref="I12"/>
    </sheetView>
  </sheetViews>
  <sheetFormatPr defaultColWidth="8.88671875" defaultRowHeight="13.5"/>
  <cols>
    <col min="1" max="1" width="8.3359375" style="0" customWidth="1"/>
    <col min="2" max="2" width="10.99609375" style="0" bestFit="1" customWidth="1"/>
    <col min="3" max="3" width="12.3359375" style="0" bestFit="1" customWidth="1"/>
    <col min="4" max="4" width="11.10546875" style="0" customWidth="1"/>
    <col min="5" max="5" width="10.3359375" style="0" customWidth="1"/>
    <col min="6" max="6" width="9.4453125" style="0" customWidth="1"/>
    <col min="7" max="7" width="11.3359375" style="0" customWidth="1"/>
    <col min="8" max="8" width="10.21484375" style="0" customWidth="1"/>
    <col min="9" max="9" width="10.10546875" style="0" customWidth="1"/>
    <col min="10" max="11" width="9.4453125" style="0" bestFit="1" customWidth="1"/>
    <col min="12" max="12" width="10.21484375" style="0" customWidth="1"/>
  </cols>
  <sheetData>
    <row r="1" spans="1:12" ht="26.25">
      <c r="A1" s="102" t="s">
        <v>379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3" spans="1:12" ht="33" customHeight="1">
      <c r="A3" s="2" t="s">
        <v>346</v>
      </c>
      <c r="B3" s="5">
        <v>40391</v>
      </c>
      <c r="C3" s="5">
        <v>40392</v>
      </c>
      <c r="D3" s="5">
        <v>40393</v>
      </c>
      <c r="E3" s="5">
        <v>40395</v>
      </c>
      <c r="F3" s="5">
        <v>40398</v>
      </c>
      <c r="G3" s="5">
        <v>40399</v>
      </c>
      <c r="H3" s="5">
        <v>40400</v>
      </c>
      <c r="I3" s="5">
        <v>40402</v>
      </c>
      <c r="J3" s="5">
        <v>40405</v>
      </c>
      <c r="K3" s="5">
        <v>40406</v>
      </c>
      <c r="L3" s="2">
        <v>40407</v>
      </c>
    </row>
    <row r="4" spans="1:12" ht="33" customHeight="1">
      <c r="A4" s="14" t="s">
        <v>347</v>
      </c>
      <c r="B4" s="15" t="s">
        <v>381</v>
      </c>
      <c r="C4" s="15" t="s">
        <v>382</v>
      </c>
      <c r="D4" s="15" t="s">
        <v>383</v>
      </c>
      <c r="E4" s="15" t="s">
        <v>384</v>
      </c>
      <c r="F4" s="15" t="s">
        <v>381</v>
      </c>
      <c r="G4" s="15" t="s">
        <v>382</v>
      </c>
      <c r="H4" s="15" t="s">
        <v>383</v>
      </c>
      <c r="I4" s="15" t="s">
        <v>384</v>
      </c>
      <c r="J4" s="15" t="s">
        <v>381</v>
      </c>
      <c r="K4" s="15" t="s">
        <v>382</v>
      </c>
      <c r="L4" s="15" t="s">
        <v>383</v>
      </c>
    </row>
    <row r="5" spans="1:12" ht="33" customHeight="1">
      <c r="A5" s="16" t="s">
        <v>350</v>
      </c>
      <c r="B5" s="85" t="s">
        <v>385</v>
      </c>
      <c r="C5" s="87" t="s">
        <v>385</v>
      </c>
      <c r="D5" s="85" t="s">
        <v>1</v>
      </c>
      <c r="E5" s="87" t="s">
        <v>385</v>
      </c>
      <c r="F5" s="85" t="s">
        <v>385</v>
      </c>
      <c r="G5" s="85" t="s">
        <v>385</v>
      </c>
      <c r="H5" s="85" t="s">
        <v>386</v>
      </c>
      <c r="I5" s="87" t="s">
        <v>385</v>
      </c>
      <c r="J5" s="85" t="s">
        <v>352</v>
      </c>
      <c r="K5" s="85" t="s">
        <v>385</v>
      </c>
      <c r="L5" s="85" t="s">
        <v>351</v>
      </c>
    </row>
    <row r="6" spans="1:12" ht="33" customHeight="1">
      <c r="A6" s="1" t="s">
        <v>353</v>
      </c>
      <c r="B6" s="9" t="s">
        <v>289</v>
      </c>
      <c r="C6" s="9" t="s">
        <v>98</v>
      </c>
      <c r="D6" s="9" t="s">
        <v>285</v>
      </c>
      <c r="E6" s="9" t="s">
        <v>291</v>
      </c>
      <c r="F6" s="9" t="s">
        <v>387</v>
      </c>
      <c r="G6" s="9" t="s">
        <v>287</v>
      </c>
      <c r="H6" s="29" t="s">
        <v>281</v>
      </c>
      <c r="I6" s="29" t="s">
        <v>388</v>
      </c>
      <c r="J6" s="29" t="s">
        <v>291</v>
      </c>
      <c r="K6" s="9" t="s">
        <v>289</v>
      </c>
      <c r="L6" s="9" t="s">
        <v>290</v>
      </c>
    </row>
    <row r="7" spans="1:12" ht="33" customHeight="1">
      <c r="A7" s="1" t="s">
        <v>354</v>
      </c>
      <c r="B7" s="9" t="s">
        <v>283</v>
      </c>
      <c r="C7" s="9" t="s">
        <v>99</v>
      </c>
      <c r="D7" s="9" t="s">
        <v>284</v>
      </c>
      <c r="E7" s="9" t="s">
        <v>288</v>
      </c>
      <c r="F7" s="9" t="s">
        <v>290</v>
      </c>
      <c r="G7" s="29" t="s">
        <v>282</v>
      </c>
      <c r="H7" s="29" t="s">
        <v>292</v>
      </c>
      <c r="I7" s="29" t="s">
        <v>282</v>
      </c>
      <c r="J7" s="29" t="s">
        <v>288</v>
      </c>
      <c r="K7" s="29" t="s">
        <v>281</v>
      </c>
      <c r="L7" s="29" t="s">
        <v>287</v>
      </c>
    </row>
    <row r="8" spans="1:12" ht="33" customHeight="1">
      <c r="A8" s="18"/>
      <c r="B8" s="63"/>
      <c r="C8" s="63"/>
      <c r="D8" s="63"/>
      <c r="E8" s="63"/>
      <c r="F8" s="63"/>
      <c r="G8" s="64"/>
      <c r="H8" s="64"/>
      <c r="I8" s="64"/>
      <c r="J8" s="64"/>
      <c r="K8" s="19"/>
      <c r="L8" s="19"/>
    </row>
    <row r="9" spans="1:12" ht="33" customHeight="1">
      <c r="A9" s="2" t="s">
        <v>346</v>
      </c>
      <c r="B9" s="2">
        <v>40409</v>
      </c>
      <c r="C9" s="5">
        <v>40412</v>
      </c>
      <c r="D9" s="5">
        <v>40413</v>
      </c>
      <c r="E9" s="5">
        <v>40414</v>
      </c>
      <c r="F9" s="5">
        <v>40416</v>
      </c>
      <c r="G9" s="5">
        <v>40419</v>
      </c>
      <c r="H9" s="5">
        <v>40420</v>
      </c>
      <c r="I9" s="5">
        <v>40421</v>
      </c>
      <c r="J9" s="5"/>
      <c r="K9" s="5"/>
      <c r="L9" s="2"/>
    </row>
    <row r="10" spans="1:12" ht="33" customHeight="1">
      <c r="A10" s="14" t="s">
        <v>347</v>
      </c>
      <c r="B10" s="14" t="s">
        <v>384</v>
      </c>
      <c r="C10" s="15" t="s">
        <v>381</v>
      </c>
      <c r="D10" s="15" t="s">
        <v>382</v>
      </c>
      <c r="E10" s="15" t="s">
        <v>383</v>
      </c>
      <c r="F10" s="15" t="s">
        <v>348</v>
      </c>
      <c r="G10" s="15" t="s">
        <v>381</v>
      </c>
      <c r="H10" s="88" t="s">
        <v>382</v>
      </c>
      <c r="I10" s="15" t="s">
        <v>383</v>
      </c>
      <c r="J10" s="15"/>
      <c r="K10" s="15"/>
      <c r="L10" s="14"/>
    </row>
    <row r="11" spans="1:12" ht="33" customHeight="1">
      <c r="A11" s="16" t="s">
        <v>350</v>
      </c>
      <c r="B11" s="87" t="s">
        <v>385</v>
      </c>
      <c r="C11" s="85" t="s">
        <v>352</v>
      </c>
      <c r="D11" s="85" t="s">
        <v>352</v>
      </c>
      <c r="E11" s="85" t="s">
        <v>351</v>
      </c>
      <c r="F11" s="87" t="s">
        <v>385</v>
      </c>
      <c r="G11" s="85" t="s">
        <v>385</v>
      </c>
      <c r="H11" s="85" t="s">
        <v>352</v>
      </c>
      <c r="I11" s="85" t="s">
        <v>386</v>
      </c>
      <c r="J11" s="86"/>
      <c r="K11" s="86"/>
      <c r="L11" s="14"/>
    </row>
    <row r="12" spans="1:12" ht="33" customHeight="1">
      <c r="A12" s="1" t="s">
        <v>353</v>
      </c>
      <c r="B12" s="9" t="s">
        <v>283</v>
      </c>
      <c r="C12" s="9" t="s">
        <v>285</v>
      </c>
      <c r="D12" s="9" t="s">
        <v>388</v>
      </c>
      <c r="E12" s="9" t="s">
        <v>281</v>
      </c>
      <c r="F12" s="9" t="s">
        <v>292</v>
      </c>
      <c r="G12" s="9" t="s">
        <v>287</v>
      </c>
      <c r="H12" s="9" t="s">
        <v>283</v>
      </c>
      <c r="I12" s="9" t="s">
        <v>387</v>
      </c>
      <c r="J12" s="9"/>
      <c r="K12" s="9"/>
      <c r="L12" s="9"/>
    </row>
    <row r="13" spans="1:12" ht="33" customHeight="1">
      <c r="A13" s="1" t="s">
        <v>354</v>
      </c>
      <c r="B13" s="9" t="s">
        <v>289</v>
      </c>
      <c r="C13" s="9" t="s">
        <v>284</v>
      </c>
      <c r="D13" s="9" t="s">
        <v>291</v>
      </c>
      <c r="E13" s="9" t="s">
        <v>290</v>
      </c>
      <c r="F13" s="9" t="s">
        <v>288</v>
      </c>
      <c r="G13" s="9" t="s">
        <v>388</v>
      </c>
      <c r="H13" s="9" t="s">
        <v>282</v>
      </c>
      <c r="I13" s="9" t="s">
        <v>292</v>
      </c>
      <c r="J13" s="9"/>
      <c r="K13" s="9"/>
      <c r="L13" s="8"/>
    </row>
    <row r="15" spans="1:6" ht="21" thickBot="1">
      <c r="A15" s="103" t="s">
        <v>355</v>
      </c>
      <c r="B15" s="103"/>
      <c r="C15" s="103"/>
      <c r="D15" s="103"/>
      <c r="E15" s="103"/>
      <c r="F15" s="103"/>
    </row>
    <row r="16" spans="1:12" ht="21" thickBot="1">
      <c r="A16" s="108" t="s">
        <v>380</v>
      </c>
      <c r="B16" s="109"/>
      <c r="C16" s="109"/>
      <c r="D16" s="109"/>
      <c r="E16" s="109"/>
      <c r="F16" s="110"/>
      <c r="G16" s="105" t="s">
        <v>356</v>
      </c>
      <c r="H16" s="106"/>
      <c r="I16" s="106"/>
      <c r="J16" s="106"/>
      <c r="K16" s="106"/>
      <c r="L16" s="107"/>
    </row>
    <row r="17" spans="1:12" ht="14.25">
      <c r="A17" s="73" t="s">
        <v>357</v>
      </c>
      <c r="B17" s="31" t="s">
        <v>358</v>
      </c>
      <c r="C17" s="76" t="s">
        <v>359</v>
      </c>
      <c r="D17" s="77" t="s">
        <v>360</v>
      </c>
      <c r="E17" s="78" t="s">
        <v>349</v>
      </c>
      <c r="F17" s="74" t="s">
        <v>361</v>
      </c>
      <c r="G17" s="42" t="s">
        <v>357</v>
      </c>
      <c r="H17" s="43" t="s">
        <v>358</v>
      </c>
      <c r="I17" s="55" t="s">
        <v>359</v>
      </c>
      <c r="J17" s="68" t="s">
        <v>360</v>
      </c>
      <c r="K17" s="69" t="s">
        <v>349</v>
      </c>
      <c r="L17" s="44" t="s">
        <v>361</v>
      </c>
    </row>
    <row r="18" spans="1:12" ht="22.5" customHeight="1">
      <c r="A18" s="53" t="s">
        <v>362</v>
      </c>
      <c r="B18" s="15">
        <v>6</v>
      </c>
      <c r="C18" s="33">
        <v>2</v>
      </c>
      <c r="D18" s="33">
        <v>1</v>
      </c>
      <c r="E18" s="33"/>
      <c r="F18" s="75">
        <f aca="true" t="shared" si="0" ref="F18:F33">SUM(C18:E18)</f>
        <v>3</v>
      </c>
      <c r="G18" s="53" t="s">
        <v>362</v>
      </c>
      <c r="H18" s="15">
        <v>6</v>
      </c>
      <c r="I18" s="33">
        <f>C18+3월!D19+4월!C18+5월!C18+6월!C18+7월!C18</f>
        <v>8</v>
      </c>
      <c r="J18" s="33">
        <f>D18+3월!E19+4월!D18+5월!D18+6월!D18+7월!D18</f>
        <v>6</v>
      </c>
      <c r="K18" s="33">
        <f>E18+3월!F19+4월!E18+5월!E18+6월!E18+7월!E18</f>
        <v>3</v>
      </c>
      <c r="L18" s="54">
        <f aca="true" t="shared" si="1" ref="L18:L33">SUM(I18:K18)</f>
        <v>17</v>
      </c>
    </row>
    <row r="19" spans="1:12" ht="21" customHeight="1">
      <c r="A19" s="53" t="s">
        <v>363</v>
      </c>
      <c r="B19" s="15">
        <v>6</v>
      </c>
      <c r="C19" s="33">
        <v>3</v>
      </c>
      <c r="D19" s="33"/>
      <c r="E19" s="33"/>
      <c r="F19" s="75">
        <f t="shared" si="0"/>
        <v>3</v>
      </c>
      <c r="G19" s="53" t="s">
        <v>363</v>
      </c>
      <c r="H19" s="15">
        <v>6</v>
      </c>
      <c r="I19" s="33">
        <f>C19+3월!D20+4월!C19+5월!C19+6월!C19+7월!C19</f>
        <v>9</v>
      </c>
      <c r="J19" s="33">
        <f>D19+3월!E20+4월!D19+5월!D19+6월!D19+7월!D19</f>
        <v>5</v>
      </c>
      <c r="K19" s="33">
        <f>E19+3월!F20+4월!E19+5월!E19+6월!E19+7월!E19</f>
        <v>3</v>
      </c>
      <c r="L19" s="54">
        <f t="shared" si="1"/>
        <v>17</v>
      </c>
    </row>
    <row r="20" spans="1:12" ht="21.75" customHeight="1">
      <c r="A20" s="53" t="s">
        <v>364</v>
      </c>
      <c r="B20" s="15">
        <v>6</v>
      </c>
      <c r="C20" s="33">
        <v>3</v>
      </c>
      <c r="D20" s="33"/>
      <c r="E20" s="33"/>
      <c r="F20" s="75">
        <f t="shared" si="0"/>
        <v>3</v>
      </c>
      <c r="G20" s="53" t="s">
        <v>364</v>
      </c>
      <c r="H20" s="15">
        <v>6</v>
      </c>
      <c r="I20" s="33">
        <f>C20+3월!D21+4월!C20+5월!C20+6월!C20+7월!C20</f>
        <v>9</v>
      </c>
      <c r="J20" s="33">
        <f>D20+3월!E21+4월!D20+5월!D20+6월!D20+7월!D20</f>
        <v>5</v>
      </c>
      <c r="K20" s="33">
        <f>E20+3월!F21+4월!E20+5월!E20+6월!E20+7월!E20</f>
        <v>3</v>
      </c>
      <c r="L20" s="54">
        <f t="shared" si="1"/>
        <v>17</v>
      </c>
    </row>
    <row r="21" spans="1:12" ht="22.5">
      <c r="A21" s="53" t="s">
        <v>365</v>
      </c>
      <c r="B21" s="15">
        <v>6</v>
      </c>
      <c r="C21" s="33">
        <v>3</v>
      </c>
      <c r="D21" s="33"/>
      <c r="E21" s="33"/>
      <c r="F21" s="75">
        <f t="shared" si="0"/>
        <v>3</v>
      </c>
      <c r="G21" s="53" t="s">
        <v>365</v>
      </c>
      <c r="H21" s="15">
        <v>6</v>
      </c>
      <c r="I21" s="33">
        <f>C21+3월!D22+4월!C21+5월!C21+6월!C21+7월!C21</f>
        <v>9</v>
      </c>
      <c r="J21" s="33">
        <f>D21+3월!E22+4월!D21+5월!D21+6월!D21+7월!D21</f>
        <v>5</v>
      </c>
      <c r="K21" s="33">
        <f>E21+3월!F22+4월!E21+5월!E21+6월!E21+7월!E21</f>
        <v>2</v>
      </c>
      <c r="L21" s="54">
        <f t="shared" si="1"/>
        <v>16</v>
      </c>
    </row>
    <row r="22" spans="1:12" ht="22.5">
      <c r="A22" s="53" t="s">
        <v>366</v>
      </c>
      <c r="B22" s="15">
        <v>6</v>
      </c>
      <c r="C22" s="33">
        <v>3</v>
      </c>
      <c r="D22" s="33"/>
      <c r="E22" s="33"/>
      <c r="F22" s="75">
        <f t="shared" si="0"/>
        <v>3</v>
      </c>
      <c r="G22" s="53" t="s">
        <v>366</v>
      </c>
      <c r="H22" s="15">
        <v>6</v>
      </c>
      <c r="I22" s="33">
        <f>C22+3월!D23+4월!C22+5월!C22+6월!C22+7월!C22</f>
        <v>10</v>
      </c>
      <c r="J22" s="33">
        <f>D22+3월!E23+4월!D22+5월!D22+6월!D22+7월!D22</f>
        <v>4</v>
      </c>
      <c r="K22" s="33">
        <f>E22+3월!F23+4월!E22+5월!E22+6월!E22+7월!E22</f>
        <v>2</v>
      </c>
      <c r="L22" s="54">
        <f t="shared" si="1"/>
        <v>16</v>
      </c>
    </row>
    <row r="23" spans="1:12" ht="0.75" customHeight="1">
      <c r="A23" s="93" t="s">
        <v>367</v>
      </c>
      <c r="B23" s="94">
        <v>6</v>
      </c>
      <c r="C23" s="33"/>
      <c r="D23" s="33"/>
      <c r="E23" s="95"/>
      <c r="F23" s="96">
        <f t="shared" si="0"/>
        <v>0</v>
      </c>
      <c r="G23" s="93" t="s">
        <v>367</v>
      </c>
      <c r="H23" s="94">
        <v>6</v>
      </c>
      <c r="I23" s="95">
        <f>C23+3월!D24+4월!C23+5월!C23+6월!C23+7월!C23</f>
        <v>6</v>
      </c>
      <c r="J23" s="95">
        <f>D23+3월!E24+4월!D23+5월!D23+6월!D23+7월!D23</f>
        <v>5</v>
      </c>
      <c r="K23" s="95">
        <f>E23+3월!F24+4월!E23+5월!E23+6월!E23+7월!E23</f>
        <v>2</v>
      </c>
      <c r="L23" s="96">
        <f t="shared" si="1"/>
        <v>13</v>
      </c>
    </row>
    <row r="24" spans="1:12" ht="22.5">
      <c r="A24" s="53" t="s">
        <v>368</v>
      </c>
      <c r="B24" s="15">
        <v>5</v>
      </c>
      <c r="C24" s="33">
        <v>1</v>
      </c>
      <c r="D24" s="33">
        <v>2</v>
      </c>
      <c r="E24" s="33"/>
      <c r="F24" s="75">
        <f t="shared" si="0"/>
        <v>3</v>
      </c>
      <c r="G24" s="53" t="s">
        <v>368</v>
      </c>
      <c r="H24" s="15">
        <v>5</v>
      </c>
      <c r="I24" s="33">
        <f>C24+3월!D25+4월!C24+5월!C24+6월!C24+7월!C24</f>
        <v>8</v>
      </c>
      <c r="J24" s="33">
        <f>D24+3월!E25+4월!D24+5월!D24+6월!D24+7월!D24</f>
        <v>6</v>
      </c>
      <c r="K24" s="33">
        <f>E24+3월!F25+4월!E24+5월!E24+6월!E24+7월!E24</f>
        <v>2</v>
      </c>
      <c r="L24" s="54">
        <f t="shared" si="1"/>
        <v>16</v>
      </c>
    </row>
    <row r="25" spans="1:12" ht="0.75" customHeight="1">
      <c r="A25" s="93" t="s">
        <v>369</v>
      </c>
      <c r="B25" s="94">
        <v>5</v>
      </c>
      <c r="C25" s="33"/>
      <c r="D25" s="33"/>
      <c r="E25" s="95"/>
      <c r="F25" s="96">
        <f t="shared" si="0"/>
        <v>0</v>
      </c>
      <c r="G25" s="93" t="s">
        <v>369</v>
      </c>
      <c r="H25" s="94">
        <v>5</v>
      </c>
      <c r="I25" s="95">
        <f>C25+3월!D26+4월!C25+5월!C25+6월!C25+7월!C25</f>
        <v>1</v>
      </c>
      <c r="J25" s="95">
        <f>D25+3월!E26+4월!D25+5월!D25+6월!D25+7월!D25</f>
        <v>2</v>
      </c>
      <c r="K25" s="95">
        <f>E25+3월!F26+4월!E25+5월!E25+6월!E25+7월!E25</f>
        <v>1</v>
      </c>
      <c r="L25" s="96">
        <f t="shared" si="1"/>
        <v>4</v>
      </c>
    </row>
    <row r="26" spans="1:12" ht="22.5">
      <c r="A26" s="53" t="s">
        <v>370</v>
      </c>
      <c r="B26" s="15">
        <v>5</v>
      </c>
      <c r="C26" s="33">
        <v>1</v>
      </c>
      <c r="D26" s="33">
        <v>2</v>
      </c>
      <c r="E26" s="33"/>
      <c r="F26" s="75">
        <f t="shared" si="0"/>
        <v>3</v>
      </c>
      <c r="G26" s="53" t="s">
        <v>370</v>
      </c>
      <c r="H26" s="15">
        <v>5</v>
      </c>
      <c r="I26" s="33">
        <f>C26+3월!D27+4월!C26+5월!C26+6월!C26+7월!C26</f>
        <v>1</v>
      </c>
      <c r="J26" s="33">
        <f>D26+3월!E27+4월!D26+5월!D26+6월!D26+7월!D26</f>
        <v>12</v>
      </c>
      <c r="K26" s="33">
        <f>E26+3월!F27+4월!E26+5월!E26+6월!E26+7월!E26</f>
        <v>2</v>
      </c>
      <c r="L26" s="54">
        <f t="shared" si="1"/>
        <v>15</v>
      </c>
    </row>
    <row r="27" spans="1:12" ht="22.5">
      <c r="A27" s="53" t="s">
        <v>371</v>
      </c>
      <c r="B27" s="15">
        <v>5</v>
      </c>
      <c r="C27" s="33">
        <v>3</v>
      </c>
      <c r="D27" s="33"/>
      <c r="E27" s="33"/>
      <c r="F27" s="75">
        <f t="shared" si="0"/>
        <v>3</v>
      </c>
      <c r="G27" s="53" t="s">
        <v>371</v>
      </c>
      <c r="H27" s="15">
        <v>5</v>
      </c>
      <c r="I27" s="33">
        <f>C27+3월!D28+4월!C27+5월!C27+6월!C27+7월!C27</f>
        <v>9</v>
      </c>
      <c r="J27" s="33">
        <f>D27+3월!E28+4월!D27+5월!D27+6월!D27+7월!D27</f>
        <v>5</v>
      </c>
      <c r="K27" s="33">
        <f>E27+3월!F28+4월!E27+5월!E27+6월!E27+7월!E27</f>
        <v>2</v>
      </c>
      <c r="L27" s="54">
        <f t="shared" si="1"/>
        <v>16</v>
      </c>
    </row>
    <row r="28" spans="1:12" ht="22.5">
      <c r="A28" s="53" t="s">
        <v>372</v>
      </c>
      <c r="B28" s="15">
        <v>4</v>
      </c>
      <c r="C28" s="33">
        <v>3</v>
      </c>
      <c r="D28" s="33"/>
      <c r="E28" s="33"/>
      <c r="F28" s="75">
        <f t="shared" si="0"/>
        <v>3</v>
      </c>
      <c r="G28" s="53" t="s">
        <v>372</v>
      </c>
      <c r="H28" s="15">
        <v>4</v>
      </c>
      <c r="I28" s="33">
        <f>C28+3월!D29+4월!C28+5월!C28+6월!C28+7월!C28</f>
        <v>10</v>
      </c>
      <c r="J28" s="33">
        <f>D28+3월!E29+4월!D28+5월!D28+6월!D28+7월!D28</f>
        <v>5</v>
      </c>
      <c r="K28" s="33">
        <f>E28+3월!F29+4월!E28+5월!E28+6월!E28+7월!E28</f>
        <v>2</v>
      </c>
      <c r="L28" s="54">
        <f t="shared" si="1"/>
        <v>17</v>
      </c>
    </row>
    <row r="29" spans="1:12" ht="21.75" customHeight="1">
      <c r="A29" s="53" t="s">
        <v>373</v>
      </c>
      <c r="B29" s="15">
        <v>4</v>
      </c>
      <c r="C29" s="33">
        <v>3</v>
      </c>
      <c r="D29" s="33"/>
      <c r="E29" s="33"/>
      <c r="F29" s="75">
        <f t="shared" si="0"/>
        <v>3</v>
      </c>
      <c r="G29" s="53" t="s">
        <v>373</v>
      </c>
      <c r="H29" s="15">
        <v>4</v>
      </c>
      <c r="I29" s="33">
        <f>C29+3월!D30+4월!C29+5월!C29+6월!C29+7월!C29</f>
        <v>9</v>
      </c>
      <c r="J29" s="33">
        <f>D29+3월!E30+4월!D29+5월!D29+6월!D29+7월!D29</f>
        <v>5</v>
      </c>
      <c r="K29" s="33">
        <f>E29+3월!F30+4월!E29+5월!E29+6월!E29+7월!E29</f>
        <v>2</v>
      </c>
      <c r="L29" s="54">
        <f t="shared" si="1"/>
        <v>16</v>
      </c>
    </row>
    <row r="30" spans="1:13" ht="22.5" hidden="1">
      <c r="A30" s="93" t="s">
        <v>374</v>
      </c>
      <c r="B30" s="94">
        <v>4</v>
      </c>
      <c r="C30" s="95"/>
      <c r="D30" s="95"/>
      <c r="E30" s="95"/>
      <c r="F30" s="96">
        <f t="shared" si="0"/>
        <v>0</v>
      </c>
      <c r="G30" s="93" t="s">
        <v>374</v>
      </c>
      <c r="H30" s="94">
        <v>4</v>
      </c>
      <c r="I30" s="95">
        <f>C30+3월!D31+4월!C30+5월!C30+6월!C30+7월!C30</f>
        <v>4</v>
      </c>
      <c r="J30" s="95">
        <f>D30+3월!E31+4월!D30+5월!D30+6월!D30+7월!D30</f>
        <v>3</v>
      </c>
      <c r="K30" s="95">
        <f>E30+3월!F31+4월!E30+5월!E30+6월!E30+7월!E30</f>
        <v>2</v>
      </c>
      <c r="L30" s="96">
        <f t="shared" si="1"/>
        <v>9</v>
      </c>
      <c r="M30" s="92"/>
    </row>
    <row r="31" spans="1:12" ht="22.5">
      <c r="A31" s="53" t="s">
        <v>375</v>
      </c>
      <c r="B31" s="15">
        <v>4</v>
      </c>
      <c r="C31" s="33">
        <v>1</v>
      </c>
      <c r="D31" s="33">
        <v>2</v>
      </c>
      <c r="E31" s="33"/>
      <c r="F31" s="75">
        <f t="shared" si="0"/>
        <v>3</v>
      </c>
      <c r="G31" s="53" t="s">
        <v>375</v>
      </c>
      <c r="H31" s="15">
        <v>4</v>
      </c>
      <c r="I31" s="33">
        <f>C31+3월!D32+4월!C31+5월!C31+6월!C31+7월!C31</f>
        <v>7</v>
      </c>
      <c r="J31" s="33">
        <f>D31+3월!E32+4월!D31+5월!D31+6월!D31+7월!D31</f>
        <v>6</v>
      </c>
      <c r="K31" s="33">
        <f>E31+3월!F32+4월!E31+5월!E31+6월!E31+7월!E31</f>
        <v>3</v>
      </c>
      <c r="L31" s="54">
        <f t="shared" si="1"/>
        <v>16</v>
      </c>
    </row>
    <row r="32" spans="1:12" ht="22.5">
      <c r="A32" s="53" t="s">
        <v>376</v>
      </c>
      <c r="B32" s="15">
        <v>4</v>
      </c>
      <c r="C32" s="33">
        <v>3</v>
      </c>
      <c r="D32" s="33"/>
      <c r="E32" s="33"/>
      <c r="F32" s="75">
        <f t="shared" si="0"/>
        <v>3</v>
      </c>
      <c r="G32" s="53" t="s">
        <v>376</v>
      </c>
      <c r="H32" s="15">
        <v>4</v>
      </c>
      <c r="I32" s="33">
        <f>C32+3월!D33+4월!C32+5월!C32+6월!C32+7월!C32</f>
        <v>9</v>
      </c>
      <c r="J32" s="33">
        <f>D32+3월!E33+4월!D32+5월!D32+6월!D32+7월!D32</f>
        <v>4</v>
      </c>
      <c r="K32" s="33">
        <f>E32+3월!F33+4월!E32+5월!E32+6월!E32+7월!E32</f>
        <v>3</v>
      </c>
      <c r="L32" s="54">
        <f t="shared" si="1"/>
        <v>16</v>
      </c>
    </row>
    <row r="33" spans="1:12" ht="22.5">
      <c r="A33" s="53" t="s">
        <v>377</v>
      </c>
      <c r="B33" s="15">
        <v>4</v>
      </c>
      <c r="C33" s="33">
        <v>1</v>
      </c>
      <c r="D33" s="33">
        <v>1</v>
      </c>
      <c r="E33" s="33"/>
      <c r="F33" s="75">
        <f t="shared" si="0"/>
        <v>2</v>
      </c>
      <c r="G33" s="53" t="s">
        <v>377</v>
      </c>
      <c r="H33" s="15">
        <v>4</v>
      </c>
      <c r="I33" s="33">
        <f>C33+3월!D34+4월!C33+5월!C33+6월!C33+7월!C33</f>
        <v>7</v>
      </c>
      <c r="J33" s="33">
        <f>D33+3월!E34+4월!D33+5월!D33+6월!D33+7월!D33</f>
        <v>6</v>
      </c>
      <c r="K33" s="33">
        <f>E33+3월!F34+4월!E33+5월!E33+6월!E33+7월!E33</f>
        <v>2</v>
      </c>
      <c r="L33" s="54">
        <f t="shared" si="1"/>
        <v>15</v>
      </c>
    </row>
    <row r="34" spans="1:12" ht="21" customHeight="1">
      <c r="A34" s="45"/>
      <c r="B34" s="35" t="s">
        <v>361</v>
      </c>
      <c r="C34" s="34">
        <f>SUM(C18:C33)</f>
        <v>30</v>
      </c>
      <c r="D34" s="36">
        <f>SUM(D18:D33)</f>
        <v>8</v>
      </c>
      <c r="E34" s="34">
        <f>SUM(E18:E33)</f>
        <v>0</v>
      </c>
      <c r="F34" s="46"/>
      <c r="G34" s="45"/>
      <c r="H34" s="35" t="s">
        <v>361</v>
      </c>
      <c r="I34" s="34">
        <f>SUM(I18:I33)</f>
        <v>116</v>
      </c>
      <c r="J34" s="36">
        <f>SUM(J18:J33)</f>
        <v>84</v>
      </c>
      <c r="K34" s="34">
        <f>SUM(K18:K33)</f>
        <v>36</v>
      </c>
      <c r="L34" s="46"/>
    </row>
    <row r="35" spans="1:12" ht="21" customHeight="1" thickBot="1">
      <c r="A35" s="47"/>
      <c r="B35" s="48" t="s">
        <v>378</v>
      </c>
      <c r="C35" s="49">
        <f>C34+D34+E34</f>
        <v>38</v>
      </c>
      <c r="D35" s="50"/>
      <c r="E35" s="50"/>
      <c r="F35" s="51"/>
      <c r="G35" s="47"/>
      <c r="H35" s="48" t="s">
        <v>378</v>
      </c>
      <c r="I35" s="49">
        <f>I34+J34+K34</f>
        <v>236</v>
      </c>
      <c r="J35" s="50"/>
      <c r="K35" s="50"/>
      <c r="L35" s="51"/>
    </row>
  </sheetData>
  <sheetProtection/>
  <mergeCells count="4">
    <mergeCell ref="A15:F15"/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7">
      <selection activeCell="C33" sqref="C33"/>
    </sheetView>
  </sheetViews>
  <sheetFormatPr defaultColWidth="8.88671875" defaultRowHeight="13.5"/>
  <cols>
    <col min="1" max="1" width="8.3359375" style="0" customWidth="1"/>
    <col min="2" max="2" width="10.99609375" style="0" bestFit="1" customWidth="1"/>
    <col min="3" max="3" width="12.3359375" style="0" bestFit="1" customWidth="1"/>
    <col min="4" max="4" width="11.10546875" style="0" customWidth="1"/>
    <col min="5" max="5" width="10.3359375" style="0" customWidth="1"/>
    <col min="6" max="6" width="9.4453125" style="0" customWidth="1"/>
    <col min="7" max="7" width="11.3359375" style="0" customWidth="1"/>
    <col min="8" max="8" width="10.21484375" style="0" customWidth="1"/>
    <col min="9" max="9" width="10.10546875" style="0" customWidth="1"/>
    <col min="10" max="11" width="9.4453125" style="0" bestFit="1" customWidth="1"/>
    <col min="12" max="12" width="10.21484375" style="0" customWidth="1"/>
  </cols>
  <sheetData>
    <row r="1" spans="1:12" ht="26.25">
      <c r="A1" s="102" t="s">
        <v>421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3" spans="1:12" ht="33" customHeight="1">
      <c r="A3" s="2" t="s">
        <v>389</v>
      </c>
      <c r="B3" s="5">
        <v>40423</v>
      </c>
      <c r="C3" s="5">
        <v>40425</v>
      </c>
      <c r="D3" s="5">
        <v>40426</v>
      </c>
      <c r="E3" s="5">
        <v>40427</v>
      </c>
      <c r="F3" s="5">
        <v>40428</v>
      </c>
      <c r="G3" s="5">
        <v>40430</v>
      </c>
      <c r="H3" s="5">
        <v>40432</v>
      </c>
      <c r="I3" s="5">
        <v>40433</v>
      </c>
      <c r="J3" s="5">
        <v>40434</v>
      </c>
      <c r="K3" s="5">
        <v>40435</v>
      </c>
      <c r="L3" s="2">
        <v>40437</v>
      </c>
    </row>
    <row r="4" spans="1:12" ht="33" customHeight="1">
      <c r="A4" s="14" t="s">
        <v>390</v>
      </c>
      <c r="B4" s="15" t="s">
        <v>31</v>
      </c>
      <c r="C4" s="15" t="s">
        <v>32</v>
      </c>
      <c r="D4" s="15" t="s">
        <v>33</v>
      </c>
      <c r="E4" s="15" t="s">
        <v>34</v>
      </c>
      <c r="F4" s="15" t="s">
        <v>0</v>
      </c>
      <c r="G4" s="15" t="s">
        <v>31</v>
      </c>
      <c r="H4" s="15" t="s">
        <v>32</v>
      </c>
      <c r="I4" s="15" t="s">
        <v>33</v>
      </c>
      <c r="J4" s="15" t="s">
        <v>34</v>
      </c>
      <c r="K4" s="15" t="s">
        <v>0</v>
      </c>
      <c r="L4" s="15" t="s">
        <v>31</v>
      </c>
    </row>
    <row r="5" spans="1:12" ht="33" customHeight="1">
      <c r="A5" s="16" t="s">
        <v>391</v>
      </c>
      <c r="B5" s="85" t="s">
        <v>393</v>
      </c>
      <c r="C5" s="87" t="s">
        <v>35</v>
      </c>
      <c r="D5" s="85" t="s">
        <v>392</v>
      </c>
      <c r="E5" s="87" t="s">
        <v>392</v>
      </c>
      <c r="F5" s="85" t="s">
        <v>393</v>
      </c>
      <c r="G5" s="85" t="s">
        <v>393</v>
      </c>
      <c r="H5" s="87" t="s">
        <v>35</v>
      </c>
      <c r="I5" s="85" t="s">
        <v>392</v>
      </c>
      <c r="J5" s="85" t="s">
        <v>392</v>
      </c>
      <c r="K5" s="85" t="s">
        <v>393</v>
      </c>
      <c r="L5" s="85" t="s">
        <v>393</v>
      </c>
    </row>
    <row r="6" spans="1:12" ht="33" customHeight="1">
      <c r="A6" s="1" t="s">
        <v>394</v>
      </c>
      <c r="B6" s="9" t="s">
        <v>245</v>
      </c>
      <c r="C6" s="9" t="s">
        <v>149</v>
      </c>
      <c r="D6" s="9" t="s">
        <v>153</v>
      </c>
      <c r="E6" s="9" t="s">
        <v>148</v>
      </c>
      <c r="F6" s="9" t="s">
        <v>131</v>
      </c>
      <c r="G6" s="9" t="s">
        <v>148</v>
      </c>
      <c r="H6" s="29" t="s">
        <v>147</v>
      </c>
      <c r="I6" s="29" t="s">
        <v>245</v>
      </c>
      <c r="J6" s="29" t="s">
        <v>151</v>
      </c>
      <c r="K6" s="9" t="s">
        <v>135</v>
      </c>
      <c r="L6" s="9" t="s">
        <v>130</v>
      </c>
    </row>
    <row r="7" spans="1:12" ht="33" customHeight="1">
      <c r="A7" s="1" t="s">
        <v>395</v>
      </c>
      <c r="B7" s="9" t="s">
        <v>145</v>
      </c>
      <c r="C7" s="9" t="s">
        <v>150</v>
      </c>
      <c r="D7" s="9" t="s">
        <v>147</v>
      </c>
      <c r="E7" s="9" t="s">
        <v>145</v>
      </c>
      <c r="F7" s="9" t="s">
        <v>151</v>
      </c>
      <c r="G7" s="29" t="s">
        <v>150</v>
      </c>
      <c r="H7" s="29" t="s">
        <v>130</v>
      </c>
      <c r="I7" s="29" t="s">
        <v>152</v>
      </c>
      <c r="J7" s="29" t="s">
        <v>150</v>
      </c>
      <c r="K7" s="29" t="s">
        <v>153</v>
      </c>
      <c r="L7" s="29" t="s">
        <v>152</v>
      </c>
    </row>
    <row r="8" spans="1:12" ht="33" customHeight="1">
      <c r="A8" s="18"/>
      <c r="B8" s="63"/>
      <c r="C8" s="63"/>
      <c r="D8" s="63"/>
      <c r="E8" s="63"/>
      <c r="F8" s="63"/>
      <c r="G8" s="64"/>
      <c r="H8" s="64"/>
      <c r="I8" s="64"/>
      <c r="J8" s="64"/>
      <c r="K8" s="19"/>
      <c r="L8" s="19"/>
    </row>
    <row r="9" spans="1:12" ht="33" customHeight="1">
      <c r="A9" s="2" t="s">
        <v>389</v>
      </c>
      <c r="B9" s="2">
        <v>40439</v>
      </c>
      <c r="C9" s="5">
        <v>40440</v>
      </c>
      <c r="D9" s="5">
        <v>40441</v>
      </c>
      <c r="E9" s="5">
        <v>40442</v>
      </c>
      <c r="F9" s="5">
        <v>40444</v>
      </c>
      <c r="G9" s="5">
        <v>40446</v>
      </c>
      <c r="H9" s="5">
        <v>40447</v>
      </c>
      <c r="I9" s="5">
        <v>40448</v>
      </c>
      <c r="J9" s="5">
        <v>40449</v>
      </c>
      <c r="K9" s="5">
        <v>40451</v>
      </c>
      <c r="L9" s="2"/>
    </row>
    <row r="10" spans="1:12" ht="33" customHeight="1">
      <c r="A10" s="14" t="s">
        <v>390</v>
      </c>
      <c r="B10" s="14" t="s">
        <v>32</v>
      </c>
      <c r="C10" s="15" t="s">
        <v>33</v>
      </c>
      <c r="D10" s="15" t="s">
        <v>34</v>
      </c>
      <c r="E10" s="15" t="s">
        <v>0</v>
      </c>
      <c r="F10" s="15" t="s">
        <v>31</v>
      </c>
      <c r="G10" s="15" t="s">
        <v>32</v>
      </c>
      <c r="H10" s="88" t="s">
        <v>33</v>
      </c>
      <c r="I10" s="15" t="s">
        <v>34</v>
      </c>
      <c r="J10" s="15" t="s">
        <v>0</v>
      </c>
      <c r="K10" s="15" t="s">
        <v>31</v>
      </c>
      <c r="L10" s="14"/>
    </row>
    <row r="11" spans="1:12" ht="33" customHeight="1">
      <c r="A11" s="16" t="s">
        <v>391</v>
      </c>
      <c r="B11" s="87" t="s">
        <v>35</v>
      </c>
      <c r="C11" s="85" t="s">
        <v>392</v>
      </c>
      <c r="D11" s="85" t="s">
        <v>392</v>
      </c>
      <c r="E11" s="85" t="s">
        <v>393</v>
      </c>
      <c r="F11" s="85" t="s">
        <v>393</v>
      </c>
      <c r="G11" s="87" t="s">
        <v>35</v>
      </c>
      <c r="H11" s="85" t="s">
        <v>392</v>
      </c>
      <c r="I11" s="85" t="s">
        <v>392</v>
      </c>
      <c r="J11" s="85" t="s">
        <v>393</v>
      </c>
      <c r="K11" s="85" t="s">
        <v>393</v>
      </c>
      <c r="L11" s="14"/>
    </row>
    <row r="12" spans="1:12" ht="33" customHeight="1">
      <c r="A12" s="1" t="s">
        <v>394</v>
      </c>
      <c r="B12" s="9" t="s">
        <v>130</v>
      </c>
      <c r="C12" s="9" t="s">
        <v>145</v>
      </c>
      <c r="D12" s="9" t="s">
        <v>135</v>
      </c>
      <c r="E12" s="9" t="s">
        <v>130</v>
      </c>
      <c r="F12" s="9" t="s">
        <v>131</v>
      </c>
      <c r="G12" s="9" t="s">
        <v>135</v>
      </c>
      <c r="H12" s="9" t="s">
        <v>131</v>
      </c>
      <c r="I12" s="9" t="s">
        <v>245</v>
      </c>
      <c r="J12" s="9" t="s">
        <v>151</v>
      </c>
      <c r="K12" s="9" t="s">
        <v>149</v>
      </c>
      <c r="L12" s="9"/>
    </row>
    <row r="13" spans="1:12" ht="33" customHeight="1">
      <c r="A13" s="1" t="s">
        <v>395</v>
      </c>
      <c r="B13" s="9" t="s">
        <v>134</v>
      </c>
      <c r="C13" s="9" t="s">
        <v>153</v>
      </c>
      <c r="D13" s="9" t="s">
        <v>134</v>
      </c>
      <c r="E13" s="9" t="s">
        <v>152</v>
      </c>
      <c r="F13" s="9" t="s">
        <v>134</v>
      </c>
      <c r="G13" s="9" t="s">
        <v>152</v>
      </c>
      <c r="H13" s="9" t="s">
        <v>149</v>
      </c>
      <c r="I13" s="9" t="s">
        <v>147</v>
      </c>
      <c r="J13" s="9" t="s">
        <v>148</v>
      </c>
      <c r="K13" s="9" t="s">
        <v>147</v>
      </c>
      <c r="L13" s="8"/>
    </row>
    <row r="15" spans="1:6" ht="21" thickBot="1">
      <c r="A15" s="103" t="s">
        <v>396</v>
      </c>
      <c r="B15" s="103"/>
      <c r="C15" s="103"/>
      <c r="D15" s="103"/>
      <c r="E15" s="103"/>
      <c r="F15" s="103"/>
    </row>
    <row r="16" spans="1:12" ht="21" thickBot="1">
      <c r="A16" s="108" t="s">
        <v>422</v>
      </c>
      <c r="B16" s="109"/>
      <c r="C16" s="109"/>
      <c r="D16" s="109"/>
      <c r="E16" s="109"/>
      <c r="F16" s="110"/>
      <c r="G16" s="105" t="s">
        <v>397</v>
      </c>
      <c r="H16" s="106"/>
      <c r="I16" s="106"/>
      <c r="J16" s="106"/>
      <c r="K16" s="106"/>
      <c r="L16" s="107"/>
    </row>
    <row r="17" spans="1:12" ht="14.25">
      <c r="A17" s="73" t="s">
        <v>398</v>
      </c>
      <c r="B17" s="31" t="s">
        <v>399</v>
      </c>
      <c r="C17" s="76" t="s">
        <v>400</v>
      </c>
      <c r="D17" s="77" t="s">
        <v>401</v>
      </c>
      <c r="E17" s="78" t="s">
        <v>402</v>
      </c>
      <c r="F17" s="74" t="s">
        <v>403</v>
      </c>
      <c r="G17" s="42" t="s">
        <v>398</v>
      </c>
      <c r="H17" s="43" t="s">
        <v>399</v>
      </c>
      <c r="I17" s="55" t="s">
        <v>400</v>
      </c>
      <c r="J17" s="68" t="s">
        <v>401</v>
      </c>
      <c r="K17" s="69" t="s">
        <v>402</v>
      </c>
      <c r="L17" s="44" t="s">
        <v>403</v>
      </c>
    </row>
    <row r="18" spans="1:12" ht="22.5" customHeight="1">
      <c r="A18" s="53" t="s">
        <v>404</v>
      </c>
      <c r="B18" s="15">
        <v>6</v>
      </c>
      <c r="C18" s="33">
        <v>2</v>
      </c>
      <c r="D18" s="33">
        <v>1</v>
      </c>
      <c r="E18" s="33"/>
      <c r="F18" s="75">
        <f aca="true" t="shared" si="0" ref="F18:F33">SUM(C18:E18)</f>
        <v>3</v>
      </c>
      <c r="G18" s="53" t="s">
        <v>404</v>
      </c>
      <c r="H18" s="15">
        <v>6</v>
      </c>
      <c r="I18" s="33">
        <f>C18+3월!D19+4월!C18+5월!C18+6월!C18+7월!C18+8월!C18</f>
        <v>10</v>
      </c>
      <c r="J18" s="33">
        <f>D18+3월!E19+4월!D18+5월!D18+6월!D18+7월!D18+8월!D18</f>
        <v>7</v>
      </c>
      <c r="K18" s="33">
        <f>E18+3월!F19+4월!E18+5월!E18+6월!E18+7월!E18+8월!E18</f>
        <v>3</v>
      </c>
      <c r="L18" s="54">
        <f aca="true" t="shared" si="1" ref="L18:L33">SUM(I18:K18)</f>
        <v>20</v>
      </c>
    </row>
    <row r="19" spans="1:12" ht="21" customHeight="1">
      <c r="A19" s="53" t="s">
        <v>405</v>
      </c>
      <c r="B19" s="15">
        <v>6</v>
      </c>
      <c r="C19" s="33">
        <v>1</v>
      </c>
      <c r="D19" s="33">
        <v>2</v>
      </c>
      <c r="E19" s="33"/>
      <c r="F19" s="75">
        <f t="shared" si="0"/>
        <v>3</v>
      </c>
      <c r="G19" s="53" t="s">
        <v>405</v>
      </c>
      <c r="H19" s="15">
        <v>6</v>
      </c>
      <c r="I19" s="33">
        <f>C19+3월!D20+4월!C19+5월!C19+6월!C19+7월!C19+8월!C19</f>
        <v>10</v>
      </c>
      <c r="J19" s="33">
        <f>D19+3월!E20+4월!D19+5월!D19+6월!D19+7월!D19+8월!D19</f>
        <v>7</v>
      </c>
      <c r="K19" s="33">
        <f>E19+3월!F20+4월!E19+5월!E19+6월!E19+7월!E19+8월!E19</f>
        <v>3</v>
      </c>
      <c r="L19" s="54">
        <f t="shared" si="1"/>
        <v>20</v>
      </c>
    </row>
    <row r="20" spans="1:12" ht="21.75" customHeight="1">
      <c r="A20" s="53" t="s">
        <v>406</v>
      </c>
      <c r="B20" s="15">
        <v>6</v>
      </c>
      <c r="C20" s="33">
        <v>2</v>
      </c>
      <c r="D20" s="33">
        <v>1</v>
      </c>
      <c r="E20" s="33"/>
      <c r="F20" s="75">
        <f t="shared" si="0"/>
        <v>3</v>
      </c>
      <c r="G20" s="53" t="s">
        <v>406</v>
      </c>
      <c r="H20" s="15">
        <v>6</v>
      </c>
      <c r="I20" s="33">
        <f>C20+3월!D21+4월!C20+5월!C20+6월!C20+7월!C20+8월!C20</f>
        <v>11</v>
      </c>
      <c r="J20" s="33">
        <f>D20+3월!E21+4월!D20+5월!D20+6월!D20+7월!D20+8월!D20</f>
        <v>6</v>
      </c>
      <c r="K20" s="33">
        <f>E20+3월!F21+4월!E20+5월!E20+6월!E20+7월!E20+8월!E20</f>
        <v>3</v>
      </c>
      <c r="L20" s="54">
        <f t="shared" si="1"/>
        <v>20</v>
      </c>
    </row>
    <row r="21" spans="1:12" ht="22.5">
      <c r="A21" s="53" t="s">
        <v>407</v>
      </c>
      <c r="B21" s="15">
        <v>6</v>
      </c>
      <c r="C21" s="33">
        <v>1</v>
      </c>
      <c r="D21" s="33">
        <v>1</v>
      </c>
      <c r="E21" s="33">
        <v>1</v>
      </c>
      <c r="F21" s="75">
        <f t="shared" si="0"/>
        <v>3</v>
      </c>
      <c r="G21" s="53" t="s">
        <v>407</v>
      </c>
      <c r="H21" s="15">
        <v>6</v>
      </c>
      <c r="I21" s="33">
        <f>C21+3월!D22+4월!C21+5월!C21+6월!C21+7월!C21+8월!C21</f>
        <v>10</v>
      </c>
      <c r="J21" s="33">
        <f>D21+3월!E22+4월!D21+5월!D21+6월!D21+7월!D21+8월!D21</f>
        <v>6</v>
      </c>
      <c r="K21" s="33">
        <f>E21+3월!F22+4월!E21+5월!E21+6월!E21+7월!E21+8월!E21</f>
        <v>3</v>
      </c>
      <c r="L21" s="54">
        <f t="shared" si="1"/>
        <v>19</v>
      </c>
    </row>
    <row r="22" spans="1:12" ht="22.5">
      <c r="A22" s="53" t="s">
        <v>408</v>
      </c>
      <c r="B22" s="15">
        <v>6</v>
      </c>
      <c r="C22" s="33">
        <v>1</v>
      </c>
      <c r="D22" s="33">
        <v>1</v>
      </c>
      <c r="E22" s="33">
        <v>1</v>
      </c>
      <c r="F22" s="75">
        <f t="shared" si="0"/>
        <v>3</v>
      </c>
      <c r="G22" s="53" t="s">
        <v>408</v>
      </c>
      <c r="H22" s="15">
        <v>6</v>
      </c>
      <c r="I22" s="33">
        <f>C22+3월!D23+4월!C22+5월!C22+6월!C22+7월!C22+8월!C22</f>
        <v>11</v>
      </c>
      <c r="J22" s="33">
        <f>D22+3월!E23+4월!D22+5월!D22+6월!D22+7월!D22+8월!D22</f>
        <v>5</v>
      </c>
      <c r="K22" s="33">
        <f>E22+3월!F23+4월!E22+5월!E22+6월!E22+7월!E22+8월!E22</f>
        <v>3</v>
      </c>
      <c r="L22" s="54">
        <f t="shared" si="1"/>
        <v>19</v>
      </c>
    </row>
    <row r="23" spans="1:12" ht="0.75" customHeight="1">
      <c r="A23" s="93" t="s">
        <v>409</v>
      </c>
      <c r="B23" s="94">
        <v>6</v>
      </c>
      <c r="C23" s="33"/>
      <c r="D23" s="33"/>
      <c r="E23" s="95"/>
      <c r="F23" s="96">
        <f t="shared" si="0"/>
        <v>0</v>
      </c>
      <c r="G23" s="93" t="s">
        <v>409</v>
      </c>
      <c r="H23" s="94">
        <v>6</v>
      </c>
      <c r="I23" s="33">
        <f>C23+3월!D24+4월!C23+5월!C23+6월!C23+7월!C23+8월!C23</f>
        <v>6</v>
      </c>
      <c r="J23" s="33">
        <f>D23+3월!E24+4월!D23+5월!D23+6월!D23+7월!D23+8월!D23</f>
        <v>5</v>
      </c>
      <c r="K23" s="33">
        <f>E23+3월!F24+4월!E23+5월!E23+6월!E23+7월!E23+8월!E23</f>
        <v>2</v>
      </c>
      <c r="L23" s="96">
        <f t="shared" si="1"/>
        <v>13</v>
      </c>
    </row>
    <row r="24" spans="1:12" ht="22.5">
      <c r="A24" s="53" t="s">
        <v>410</v>
      </c>
      <c r="B24" s="15">
        <v>5</v>
      </c>
      <c r="C24" s="33">
        <v>1</v>
      </c>
      <c r="D24" s="33">
        <v>1</v>
      </c>
      <c r="E24" s="33">
        <v>1</v>
      </c>
      <c r="F24" s="75">
        <f t="shared" si="0"/>
        <v>3</v>
      </c>
      <c r="G24" s="53" t="s">
        <v>410</v>
      </c>
      <c r="H24" s="15">
        <v>5</v>
      </c>
      <c r="I24" s="33">
        <f>C24+3월!D25+4월!C24+5월!C24+6월!C24+7월!C24+8월!C24</f>
        <v>9</v>
      </c>
      <c r="J24" s="33">
        <f>D24+3월!E25+4월!D24+5월!D24+6월!D24+7월!D24+8월!D24</f>
        <v>7</v>
      </c>
      <c r="K24" s="33">
        <f>E24+3월!F25+4월!E24+5월!E24+6월!E24+7월!E24+8월!E24</f>
        <v>3</v>
      </c>
      <c r="L24" s="54">
        <f t="shared" si="1"/>
        <v>19</v>
      </c>
    </row>
    <row r="25" spans="1:12" ht="0.75" customHeight="1">
      <c r="A25" s="93" t="s">
        <v>411</v>
      </c>
      <c r="B25" s="94">
        <v>5</v>
      </c>
      <c r="C25" s="33"/>
      <c r="D25" s="33"/>
      <c r="E25" s="95"/>
      <c r="F25" s="96">
        <f t="shared" si="0"/>
        <v>0</v>
      </c>
      <c r="G25" s="93" t="s">
        <v>411</v>
      </c>
      <c r="H25" s="94">
        <v>5</v>
      </c>
      <c r="I25" s="33">
        <f>C25+3월!D26+4월!C25+5월!C25+6월!C25+7월!C25+8월!C25</f>
        <v>1</v>
      </c>
      <c r="J25" s="33">
        <f>D25+3월!E26+4월!D25+5월!D25+6월!D25+7월!D25+8월!D25</f>
        <v>2</v>
      </c>
      <c r="K25" s="33">
        <f>E25+3월!F26+4월!E25+5월!E25+6월!E25+7월!E25+8월!E25</f>
        <v>1</v>
      </c>
      <c r="L25" s="96">
        <f t="shared" si="1"/>
        <v>4</v>
      </c>
    </row>
    <row r="26" spans="1:12" ht="22.5">
      <c r="A26" s="53" t="s">
        <v>412</v>
      </c>
      <c r="B26" s="15">
        <v>5</v>
      </c>
      <c r="C26" s="33"/>
      <c r="D26" s="33">
        <v>2</v>
      </c>
      <c r="E26" s="33">
        <v>2</v>
      </c>
      <c r="F26" s="75">
        <f t="shared" si="0"/>
        <v>4</v>
      </c>
      <c r="G26" s="53" t="s">
        <v>412</v>
      </c>
      <c r="H26" s="15">
        <v>5</v>
      </c>
      <c r="I26" s="33">
        <f>C26+3월!D27+4월!C26+5월!C26+6월!C26+7월!C26+8월!C26</f>
        <v>1</v>
      </c>
      <c r="J26" s="33">
        <f>D26+3월!E27+4월!D26+5월!D26+6월!D26+7월!D26+8월!D26</f>
        <v>14</v>
      </c>
      <c r="K26" s="33">
        <f>E26+3월!F27+4월!E26+5월!E26+6월!E26+7월!E26+8월!E26</f>
        <v>4</v>
      </c>
      <c r="L26" s="54">
        <f t="shared" si="1"/>
        <v>19</v>
      </c>
    </row>
    <row r="27" spans="1:12" ht="22.5">
      <c r="A27" s="53" t="s">
        <v>413</v>
      </c>
      <c r="B27" s="15">
        <v>5</v>
      </c>
      <c r="C27" s="33">
        <v>1</v>
      </c>
      <c r="D27" s="33">
        <v>2</v>
      </c>
      <c r="E27" s="33">
        <v>1</v>
      </c>
      <c r="F27" s="75">
        <f t="shared" si="0"/>
        <v>4</v>
      </c>
      <c r="G27" s="53" t="s">
        <v>413</v>
      </c>
      <c r="H27" s="15">
        <v>5</v>
      </c>
      <c r="I27" s="33">
        <f>C27+3월!D28+4월!C27+5월!C27+6월!C27+7월!C27+8월!C27</f>
        <v>10</v>
      </c>
      <c r="J27" s="33">
        <f>D27+3월!E28+4월!D27+5월!D27+6월!D27+7월!D27+8월!D27</f>
        <v>7</v>
      </c>
      <c r="K27" s="33">
        <f>E27+3월!F28+4월!E27+5월!E27+6월!E27+7월!E27+8월!E27</f>
        <v>3</v>
      </c>
      <c r="L27" s="54">
        <f t="shared" si="1"/>
        <v>20</v>
      </c>
    </row>
    <row r="28" spans="1:12" ht="22.5">
      <c r="A28" s="97" t="s">
        <v>414</v>
      </c>
      <c r="B28" s="15">
        <v>4</v>
      </c>
      <c r="C28" s="33">
        <v>1</v>
      </c>
      <c r="D28" s="33">
        <v>2</v>
      </c>
      <c r="E28" s="33"/>
      <c r="F28" s="75">
        <f t="shared" si="0"/>
        <v>3</v>
      </c>
      <c r="G28" s="53" t="s">
        <v>414</v>
      </c>
      <c r="H28" s="15">
        <v>4</v>
      </c>
      <c r="I28" s="33">
        <f>C28+3월!D29+4월!C28+5월!C28+6월!C28+7월!C28+8월!C28</f>
        <v>11</v>
      </c>
      <c r="J28" s="33">
        <f>D28+3월!E29+4월!D28+5월!D28+6월!D28+7월!D28+8월!D28</f>
        <v>7</v>
      </c>
      <c r="K28" s="33">
        <f>E28+3월!F29+4월!E28+5월!E28+6월!E28+7월!E28+8월!E28</f>
        <v>2</v>
      </c>
      <c r="L28" s="54">
        <f t="shared" si="1"/>
        <v>20</v>
      </c>
    </row>
    <row r="29" spans="1:12" ht="21.75" customHeight="1">
      <c r="A29" s="53" t="s">
        <v>415</v>
      </c>
      <c r="B29" s="15">
        <v>4</v>
      </c>
      <c r="C29" s="33">
        <v>1</v>
      </c>
      <c r="D29" s="33">
        <v>1</v>
      </c>
      <c r="E29" s="33">
        <v>1</v>
      </c>
      <c r="F29" s="75">
        <f t="shared" si="0"/>
        <v>3</v>
      </c>
      <c r="G29" s="53" t="s">
        <v>415</v>
      </c>
      <c r="H29" s="15">
        <v>4</v>
      </c>
      <c r="I29" s="33">
        <f>C29+3월!D30+4월!C29+5월!C29+6월!C29+7월!C29+8월!C29</f>
        <v>10</v>
      </c>
      <c r="J29" s="33">
        <f>D29+3월!E30+4월!D29+5월!D29+6월!D29+7월!D29+8월!D29</f>
        <v>6</v>
      </c>
      <c r="K29" s="33">
        <f>E29+3월!F30+4월!E29+5월!E29+6월!E29+7월!E29+8월!E29</f>
        <v>3</v>
      </c>
      <c r="L29" s="54">
        <f t="shared" si="1"/>
        <v>19</v>
      </c>
    </row>
    <row r="30" spans="1:13" ht="22.5" hidden="1">
      <c r="A30" s="93" t="s">
        <v>416</v>
      </c>
      <c r="B30" s="94">
        <v>4</v>
      </c>
      <c r="C30" s="95"/>
      <c r="D30" s="95"/>
      <c r="E30" s="95"/>
      <c r="F30" s="96">
        <f t="shared" si="0"/>
        <v>0</v>
      </c>
      <c r="G30" s="93" t="s">
        <v>416</v>
      </c>
      <c r="H30" s="94">
        <v>4</v>
      </c>
      <c r="I30" s="33">
        <f>C30+3월!D31+4월!C30+5월!C30+6월!C30+7월!C30+8월!C30</f>
        <v>4</v>
      </c>
      <c r="J30" s="33">
        <f>D30+3월!E31+4월!D30+5월!D30+6월!D30+7월!D30+8월!D30</f>
        <v>3</v>
      </c>
      <c r="K30" s="33">
        <f>E30+3월!F31+4월!E30+5월!E30+6월!E30+7월!E30+8월!E30</f>
        <v>2</v>
      </c>
      <c r="L30" s="96">
        <f t="shared" si="1"/>
        <v>9</v>
      </c>
      <c r="M30" s="92"/>
    </row>
    <row r="31" spans="1:12" ht="22.5">
      <c r="A31" s="53" t="s">
        <v>417</v>
      </c>
      <c r="B31" s="15">
        <v>4</v>
      </c>
      <c r="C31" s="33">
        <v>2</v>
      </c>
      <c r="D31" s="33">
        <v>1</v>
      </c>
      <c r="E31" s="33"/>
      <c r="F31" s="75">
        <f t="shared" si="0"/>
        <v>3</v>
      </c>
      <c r="G31" s="53" t="s">
        <v>417</v>
      </c>
      <c r="H31" s="15">
        <v>4</v>
      </c>
      <c r="I31" s="33">
        <f>C31+3월!D32+4월!C31+5월!C31+6월!C31+7월!C31+8월!C31</f>
        <v>9</v>
      </c>
      <c r="J31" s="33">
        <f>D31+3월!E32+4월!D31+5월!D31+6월!D31+7월!D31+8월!D31</f>
        <v>7</v>
      </c>
      <c r="K31" s="33">
        <f>E31+3월!F32+4월!E31+5월!E31+6월!E31+7월!E31+8월!E31</f>
        <v>3</v>
      </c>
      <c r="L31" s="54">
        <f t="shared" si="1"/>
        <v>19</v>
      </c>
    </row>
    <row r="32" spans="1:12" ht="22.5">
      <c r="A32" s="93" t="s">
        <v>418</v>
      </c>
      <c r="B32" s="15">
        <v>4</v>
      </c>
      <c r="C32" s="33">
        <v>1</v>
      </c>
      <c r="D32" s="33">
        <v>2</v>
      </c>
      <c r="E32" s="33"/>
      <c r="F32" s="75">
        <f t="shared" si="0"/>
        <v>3</v>
      </c>
      <c r="G32" s="53" t="s">
        <v>418</v>
      </c>
      <c r="H32" s="15">
        <v>4</v>
      </c>
      <c r="I32" s="33">
        <f>C32+3월!D33+4월!C32+5월!C32+6월!C32+7월!C32+8월!C32</f>
        <v>10</v>
      </c>
      <c r="J32" s="33">
        <f>D32+3월!E33+4월!D32+5월!D32+6월!D32+7월!D32+8월!D32</f>
        <v>6</v>
      </c>
      <c r="K32" s="33">
        <f>E32+3월!F33+4월!E32+5월!E32+6월!E32+7월!E32+8월!E32</f>
        <v>3</v>
      </c>
      <c r="L32" s="54">
        <f t="shared" si="1"/>
        <v>19</v>
      </c>
    </row>
    <row r="33" spans="1:12" ht="22.5">
      <c r="A33" s="53" t="s">
        <v>419</v>
      </c>
      <c r="B33" s="15">
        <v>4</v>
      </c>
      <c r="C33" s="33">
        <v>1</v>
      </c>
      <c r="D33" s="33">
        <v>2</v>
      </c>
      <c r="E33" s="33">
        <v>1</v>
      </c>
      <c r="F33" s="75">
        <f t="shared" si="0"/>
        <v>4</v>
      </c>
      <c r="G33" s="53" t="s">
        <v>419</v>
      </c>
      <c r="H33" s="15">
        <v>4</v>
      </c>
      <c r="I33" s="33">
        <f>C33+3월!D34+4월!C33+5월!C33+6월!C33+7월!C33+8월!C33</f>
        <v>8</v>
      </c>
      <c r="J33" s="33">
        <f>D33+3월!E34+4월!D33+5월!D33+6월!D33+7월!D33+8월!D33</f>
        <v>8</v>
      </c>
      <c r="K33" s="33">
        <f>E33+3월!F34+4월!E33+5월!E33+6월!E33+7월!E33+8월!E33</f>
        <v>3</v>
      </c>
      <c r="L33" s="54">
        <f t="shared" si="1"/>
        <v>19</v>
      </c>
    </row>
    <row r="34" spans="1:12" ht="21" customHeight="1">
      <c r="A34" s="45"/>
      <c r="B34" s="35" t="s">
        <v>403</v>
      </c>
      <c r="C34" s="34">
        <f>SUM(C18:C33)</f>
        <v>15</v>
      </c>
      <c r="D34" s="36">
        <f>SUM(D18:D33)</f>
        <v>19</v>
      </c>
      <c r="E34" s="34">
        <f>SUM(E18:E33)</f>
        <v>8</v>
      </c>
      <c r="F34" s="46"/>
      <c r="G34" s="45"/>
      <c r="H34" s="35" t="s">
        <v>403</v>
      </c>
      <c r="I34" s="34">
        <f>SUM(I18:I33)</f>
        <v>131</v>
      </c>
      <c r="J34" s="36">
        <f>SUM(J18:J33)</f>
        <v>103</v>
      </c>
      <c r="K34" s="34">
        <f>SUM(K18:K33)</f>
        <v>44</v>
      </c>
      <c r="L34" s="46"/>
    </row>
    <row r="35" spans="1:12" ht="21" customHeight="1" thickBot="1">
      <c r="A35" s="47"/>
      <c r="B35" s="48" t="s">
        <v>420</v>
      </c>
      <c r="C35" s="49">
        <f>C34+D34+E34</f>
        <v>42</v>
      </c>
      <c r="D35" s="50"/>
      <c r="E35" s="50"/>
      <c r="F35" s="51"/>
      <c r="G35" s="47"/>
      <c r="H35" s="48" t="s">
        <v>420</v>
      </c>
      <c r="I35" s="49">
        <f>I34+J34+K34</f>
        <v>278</v>
      </c>
      <c r="J35" s="50"/>
      <c r="K35" s="50"/>
      <c r="L35" s="51"/>
    </row>
  </sheetData>
  <sheetProtection/>
  <mergeCells count="4">
    <mergeCell ref="A15:F15"/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3">
      <selection activeCell="B3" sqref="B3"/>
    </sheetView>
  </sheetViews>
  <sheetFormatPr defaultColWidth="8.88671875" defaultRowHeight="13.5"/>
  <cols>
    <col min="1" max="1" width="8.3359375" style="0" customWidth="1"/>
    <col min="2" max="2" width="10.99609375" style="0" bestFit="1" customWidth="1"/>
    <col min="3" max="3" width="12.3359375" style="0" bestFit="1" customWidth="1"/>
    <col min="4" max="4" width="11.10546875" style="0" customWidth="1"/>
    <col min="5" max="5" width="10.3359375" style="0" customWidth="1"/>
    <col min="6" max="6" width="9.4453125" style="0" customWidth="1"/>
    <col min="7" max="7" width="11.3359375" style="0" customWidth="1"/>
    <col min="8" max="8" width="10.21484375" style="0" customWidth="1"/>
    <col min="9" max="9" width="10.10546875" style="0" customWidth="1"/>
    <col min="10" max="11" width="9.4453125" style="0" bestFit="1" customWidth="1"/>
    <col min="12" max="12" width="10.21484375" style="0" customWidth="1"/>
  </cols>
  <sheetData>
    <row r="1" spans="1:12" ht="26.25">
      <c r="A1" s="102" t="s">
        <v>458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3" spans="1:12" ht="33" customHeight="1">
      <c r="A3" s="2" t="s">
        <v>423</v>
      </c>
      <c r="B3" s="5">
        <v>40453</v>
      </c>
      <c r="C3" s="5">
        <v>40454</v>
      </c>
      <c r="D3" s="5">
        <v>40455</v>
      </c>
      <c r="E3" s="5">
        <v>40456</v>
      </c>
      <c r="F3" s="5">
        <v>40460</v>
      </c>
      <c r="G3" s="5">
        <v>40461</v>
      </c>
      <c r="H3" s="5">
        <v>40462</v>
      </c>
      <c r="I3" s="5">
        <v>40463</v>
      </c>
      <c r="J3" s="5">
        <v>40467</v>
      </c>
      <c r="K3" s="5">
        <v>40468</v>
      </c>
      <c r="L3" s="2">
        <v>40469</v>
      </c>
    </row>
    <row r="4" spans="1:12" ht="33" customHeight="1">
      <c r="A4" s="14" t="s">
        <v>424</v>
      </c>
      <c r="B4" s="15" t="s">
        <v>425</v>
      </c>
      <c r="C4" s="15" t="s">
        <v>426</v>
      </c>
      <c r="D4" s="15" t="s">
        <v>427</v>
      </c>
      <c r="E4" s="15" t="s">
        <v>428</v>
      </c>
      <c r="F4" s="15" t="s">
        <v>425</v>
      </c>
      <c r="G4" s="15" t="s">
        <v>426</v>
      </c>
      <c r="H4" s="15" t="s">
        <v>427</v>
      </c>
      <c r="I4" s="15" t="s">
        <v>428</v>
      </c>
      <c r="J4" s="14" t="s">
        <v>425</v>
      </c>
      <c r="K4" s="15" t="s">
        <v>426</v>
      </c>
      <c r="L4" s="15" t="s">
        <v>427</v>
      </c>
    </row>
    <row r="5" spans="1:12" ht="33" customHeight="1">
      <c r="A5" s="16" t="s">
        <v>429</v>
      </c>
      <c r="B5" s="87" t="s">
        <v>431</v>
      </c>
      <c r="C5" s="85" t="s">
        <v>432</v>
      </c>
      <c r="D5" s="87" t="s">
        <v>432</v>
      </c>
      <c r="E5" s="85" t="s">
        <v>430</v>
      </c>
      <c r="F5" s="87" t="s">
        <v>431</v>
      </c>
      <c r="G5" s="85" t="s">
        <v>432</v>
      </c>
      <c r="H5" s="85" t="s">
        <v>432</v>
      </c>
      <c r="I5" s="85" t="s">
        <v>430</v>
      </c>
      <c r="J5" s="87" t="s">
        <v>431</v>
      </c>
      <c r="K5" s="85" t="s">
        <v>432</v>
      </c>
      <c r="L5" s="85" t="s">
        <v>432</v>
      </c>
    </row>
    <row r="6" spans="1:12" ht="33" customHeight="1">
      <c r="A6" s="1" t="s">
        <v>433</v>
      </c>
      <c r="B6" s="9" t="s">
        <v>131</v>
      </c>
      <c r="C6" s="9" t="s">
        <v>145</v>
      </c>
      <c r="D6" s="9" t="s">
        <v>150</v>
      </c>
      <c r="E6" s="9" t="s">
        <v>245</v>
      </c>
      <c r="F6" s="9"/>
      <c r="G6" s="9" t="s">
        <v>153</v>
      </c>
      <c r="H6" s="29" t="s">
        <v>245</v>
      </c>
      <c r="I6" s="29" t="s">
        <v>135</v>
      </c>
      <c r="J6" s="29" t="s">
        <v>151</v>
      </c>
      <c r="K6" s="9" t="s">
        <v>135</v>
      </c>
      <c r="L6" s="9" t="s">
        <v>147</v>
      </c>
    </row>
    <row r="7" spans="1:12" ht="33" customHeight="1">
      <c r="A7" s="1" t="s">
        <v>434</v>
      </c>
      <c r="B7" s="9" t="s">
        <v>134</v>
      </c>
      <c r="C7" s="9" t="s">
        <v>147</v>
      </c>
      <c r="D7" s="9" t="s">
        <v>345</v>
      </c>
      <c r="E7" s="9" t="s">
        <v>343</v>
      </c>
      <c r="F7" s="9"/>
      <c r="G7" s="29" t="s">
        <v>148</v>
      </c>
      <c r="H7" s="29" t="s">
        <v>152</v>
      </c>
      <c r="I7" s="29" t="s">
        <v>134</v>
      </c>
      <c r="J7" s="29" t="s">
        <v>145</v>
      </c>
      <c r="K7" s="29" t="s">
        <v>134</v>
      </c>
      <c r="L7" s="29" t="s">
        <v>131</v>
      </c>
    </row>
    <row r="8" spans="1:12" ht="33" customHeight="1">
      <c r="A8" s="18"/>
      <c r="B8" s="63"/>
      <c r="C8" s="63"/>
      <c r="D8" s="63"/>
      <c r="E8" s="63"/>
      <c r="F8" s="63"/>
      <c r="G8" s="64"/>
      <c r="H8" s="64"/>
      <c r="I8" s="64"/>
      <c r="J8" s="64"/>
      <c r="K8" s="19"/>
      <c r="L8" s="19"/>
    </row>
    <row r="9" spans="1:12" ht="33" customHeight="1">
      <c r="A9" s="2" t="s">
        <v>423</v>
      </c>
      <c r="B9" s="2">
        <v>40470</v>
      </c>
      <c r="C9" s="5">
        <v>40474</v>
      </c>
      <c r="D9" s="5">
        <v>40475</v>
      </c>
      <c r="E9" s="5">
        <v>40476</v>
      </c>
      <c r="F9" s="5">
        <v>40477</v>
      </c>
      <c r="G9" s="5">
        <v>40481</v>
      </c>
      <c r="H9" s="5">
        <v>40482</v>
      </c>
      <c r="I9" s="5"/>
      <c r="J9" s="5"/>
      <c r="K9" s="5"/>
      <c r="L9" s="2"/>
    </row>
    <row r="10" spans="1:12" ht="33" customHeight="1">
      <c r="A10" s="14" t="s">
        <v>424</v>
      </c>
      <c r="B10" s="15" t="s">
        <v>428</v>
      </c>
      <c r="C10" s="15" t="s">
        <v>425</v>
      </c>
      <c r="D10" s="88" t="s">
        <v>426</v>
      </c>
      <c r="E10" s="15" t="s">
        <v>427</v>
      </c>
      <c r="F10" s="15" t="s">
        <v>428</v>
      </c>
      <c r="G10" s="15" t="s">
        <v>425</v>
      </c>
      <c r="H10" s="88" t="s">
        <v>426</v>
      </c>
      <c r="I10" s="98"/>
      <c r="J10" s="98"/>
      <c r="K10" s="15"/>
      <c r="L10" s="14"/>
    </row>
    <row r="11" spans="1:12" ht="33" customHeight="1">
      <c r="A11" s="16" t="s">
        <v>429</v>
      </c>
      <c r="B11" s="85" t="s">
        <v>430</v>
      </c>
      <c r="C11" s="87" t="s">
        <v>431</v>
      </c>
      <c r="D11" s="85" t="s">
        <v>432</v>
      </c>
      <c r="E11" s="85" t="s">
        <v>432</v>
      </c>
      <c r="F11" s="85" t="s">
        <v>430</v>
      </c>
      <c r="G11" s="87" t="s">
        <v>431</v>
      </c>
      <c r="H11" s="85" t="s">
        <v>432</v>
      </c>
      <c r="I11" s="98"/>
      <c r="J11" s="98"/>
      <c r="K11" s="85"/>
      <c r="L11" s="14"/>
    </row>
    <row r="12" spans="1:12" ht="33" customHeight="1">
      <c r="A12" s="1" t="s">
        <v>433</v>
      </c>
      <c r="B12" s="9" t="s">
        <v>149</v>
      </c>
      <c r="C12" s="9" t="s">
        <v>147</v>
      </c>
      <c r="D12" s="9" t="s">
        <v>151</v>
      </c>
      <c r="E12" s="9" t="s">
        <v>148</v>
      </c>
      <c r="F12" s="9" t="s">
        <v>145</v>
      </c>
      <c r="G12" s="9" t="s">
        <v>153</v>
      </c>
      <c r="H12" s="9" t="s">
        <v>150</v>
      </c>
      <c r="I12" s="9"/>
      <c r="J12" s="9"/>
      <c r="K12" s="9"/>
      <c r="L12" s="9"/>
    </row>
    <row r="13" spans="1:12" ht="33" customHeight="1">
      <c r="A13" s="1" t="s">
        <v>434</v>
      </c>
      <c r="B13" s="9" t="s">
        <v>130</v>
      </c>
      <c r="C13" s="9" t="s">
        <v>150</v>
      </c>
      <c r="D13" s="9" t="s">
        <v>153</v>
      </c>
      <c r="E13" s="9" t="s">
        <v>152</v>
      </c>
      <c r="F13" s="9" t="s">
        <v>100</v>
      </c>
      <c r="G13" s="9" t="s">
        <v>148</v>
      </c>
      <c r="H13" s="9" t="s">
        <v>149</v>
      </c>
      <c r="I13" s="9"/>
      <c r="J13" s="9"/>
      <c r="K13" s="9"/>
      <c r="L13" s="8"/>
    </row>
    <row r="15" spans="1:6" ht="21" thickBot="1">
      <c r="A15" s="99" t="s">
        <v>460</v>
      </c>
      <c r="B15" s="99"/>
      <c r="C15" s="99"/>
      <c r="D15" s="99"/>
      <c r="E15" s="99"/>
      <c r="F15" s="99"/>
    </row>
    <row r="16" spans="1:12" ht="21" thickBot="1">
      <c r="A16" s="108" t="s">
        <v>459</v>
      </c>
      <c r="B16" s="109"/>
      <c r="C16" s="109"/>
      <c r="D16" s="109"/>
      <c r="E16" s="109"/>
      <c r="F16" s="110"/>
      <c r="G16" s="105" t="s">
        <v>435</v>
      </c>
      <c r="H16" s="106"/>
      <c r="I16" s="106"/>
      <c r="J16" s="106"/>
      <c r="K16" s="106"/>
      <c r="L16" s="107"/>
    </row>
    <row r="17" spans="1:12" ht="14.25">
      <c r="A17" s="73" t="s">
        <v>436</v>
      </c>
      <c r="B17" s="31" t="s">
        <v>437</v>
      </c>
      <c r="C17" s="76" t="s">
        <v>438</v>
      </c>
      <c r="D17" s="77" t="s">
        <v>439</v>
      </c>
      <c r="E17" s="78" t="s">
        <v>425</v>
      </c>
      <c r="F17" s="74" t="s">
        <v>440</v>
      </c>
      <c r="G17" s="42" t="s">
        <v>436</v>
      </c>
      <c r="H17" s="43" t="s">
        <v>437</v>
      </c>
      <c r="I17" s="55" t="s">
        <v>438</v>
      </c>
      <c r="J17" s="68" t="s">
        <v>439</v>
      </c>
      <c r="K17" s="69" t="s">
        <v>425</v>
      </c>
      <c r="L17" s="44" t="s">
        <v>440</v>
      </c>
    </row>
    <row r="18" spans="1:12" ht="22.5" customHeight="1">
      <c r="A18" s="53" t="s">
        <v>441</v>
      </c>
      <c r="B18" s="15">
        <v>6</v>
      </c>
      <c r="C18" s="33">
        <v>2</v>
      </c>
      <c r="D18" s="33"/>
      <c r="E18" s="33">
        <v>1</v>
      </c>
      <c r="F18" s="75">
        <f aca="true" t="shared" si="0" ref="F18:F33">SUM(C18:E18)</f>
        <v>3</v>
      </c>
      <c r="G18" s="53" t="s">
        <v>441</v>
      </c>
      <c r="H18" s="15">
        <v>6</v>
      </c>
      <c r="I18" s="33">
        <f>C18+3월!D19+4월!C18+5월!C18+6월!C18+7월!C18+8월!C18+9월!C18</f>
        <v>12</v>
      </c>
      <c r="J18" s="33">
        <f>D18+3월!E19+4월!D18+5월!D18+6월!D18+7월!D18+8월!D18+9월!D18</f>
        <v>7</v>
      </c>
      <c r="K18" s="33">
        <f>E18+3월!F19+4월!E18+5월!E18+6월!E18+7월!E18+8월!E18+9월!E18</f>
        <v>4</v>
      </c>
      <c r="L18" s="54">
        <f aca="true" t="shared" si="1" ref="L18:L33">SUM(I18:K18)</f>
        <v>23</v>
      </c>
    </row>
    <row r="19" spans="1:12" ht="21" customHeight="1">
      <c r="A19" s="53" t="s">
        <v>442</v>
      </c>
      <c r="B19" s="15">
        <v>6</v>
      </c>
      <c r="C19" s="33">
        <v>2</v>
      </c>
      <c r="D19" s="33"/>
      <c r="E19" s="33">
        <v>1</v>
      </c>
      <c r="F19" s="75">
        <f t="shared" si="0"/>
        <v>3</v>
      </c>
      <c r="G19" s="53" t="s">
        <v>442</v>
      </c>
      <c r="H19" s="15">
        <v>6</v>
      </c>
      <c r="I19" s="33">
        <f>C19+3월!D20+4월!C19+5월!C19+6월!C19+7월!C19+8월!C19+9월!C19</f>
        <v>12</v>
      </c>
      <c r="J19" s="33">
        <f>D19+3월!E20+4월!D19+5월!D19+6월!D19+7월!D19+8월!D19+9월!D19</f>
        <v>7</v>
      </c>
      <c r="K19" s="33">
        <f>E19+3월!F20+4월!E19+5월!E19+6월!E19+7월!E19+8월!E19+9월!E19</f>
        <v>4</v>
      </c>
      <c r="L19" s="54">
        <f t="shared" si="1"/>
        <v>23</v>
      </c>
    </row>
    <row r="20" spans="1:12" ht="21.75" customHeight="1">
      <c r="A20" s="53" t="s">
        <v>443</v>
      </c>
      <c r="B20" s="15">
        <v>6</v>
      </c>
      <c r="C20" s="33">
        <v>2</v>
      </c>
      <c r="D20" s="33">
        <v>1</v>
      </c>
      <c r="E20" s="33"/>
      <c r="F20" s="75">
        <f t="shared" si="0"/>
        <v>3</v>
      </c>
      <c r="G20" s="53" t="s">
        <v>443</v>
      </c>
      <c r="H20" s="15">
        <v>6</v>
      </c>
      <c r="I20" s="33">
        <f>C20+3월!D21+4월!C20+5월!C20+6월!C20+7월!C20+8월!C20+9월!C20</f>
        <v>13</v>
      </c>
      <c r="J20" s="33">
        <f>D20+3월!E21+4월!D20+5월!D20+6월!D20+7월!D20+8월!D20+9월!D20</f>
        <v>7</v>
      </c>
      <c r="K20" s="33">
        <f>E20+3월!F21+4월!E20+5월!E20+6월!E20+7월!E20+8월!E20+9월!E20</f>
        <v>3</v>
      </c>
      <c r="L20" s="54">
        <f t="shared" si="1"/>
        <v>23</v>
      </c>
    </row>
    <row r="21" spans="1:12" ht="22.5">
      <c r="A21" s="53" t="s">
        <v>444</v>
      </c>
      <c r="B21" s="15">
        <v>6</v>
      </c>
      <c r="C21" s="33">
        <v>1</v>
      </c>
      <c r="D21" s="33">
        <v>1</v>
      </c>
      <c r="E21" s="33"/>
      <c r="F21" s="75">
        <f t="shared" si="0"/>
        <v>2</v>
      </c>
      <c r="G21" s="53" t="s">
        <v>444</v>
      </c>
      <c r="H21" s="15">
        <v>6</v>
      </c>
      <c r="I21" s="33">
        <f>C21+3월!D22+4월!C21+5월!C21+6월!C21+7월!C21+8월!C21+9월!C21</f>
        <v>11</v>
      </c>
      <c r="J21" s="33">
        <f>D21+3월!E22+4월!D21+5월!D21+6월!D21+7월!D21+8월!D21+9월!D21</f>
        <v>7</v>
      </c>
      <c r="K21" s="33">
        <f>E21+3월!F22+4월!E21+5월!E21+6월!E21+7월!E21+8월!E21+9월!E21</f>
        <v>3</v>
      </c>
      <c r="L21" s="54">
        <f t="shared" si="1"/>
        <v>21</v>
      </c>
    </row>
    <row r="22" spans="1:12" ht="22.5">
      <c r="A22" s="53" t="s">
        <v>445</v>
      </c>
      <c r="B22" s="15">
        <v>6</v>
      </c>
      <c r="C22" s="33">
        <v>1</v>
      </c>
      <c r="D22" s="33">
        <v>1</v>
      </c>
      <c r="E22" s="33"/>
      <c r="F22" s="75">
        <f t="shared" si="0"/>
        <v>2</v>
      </c>
      <c r="G22" s="53" t="s">
        <v>445</v>
      </c>
      <c r="H22" s="15">
        <v>6</v>
      </c>
      <c r="I22" s="33">
        <f>C22+3월!D23+4월!C22+5월!C22+6월!C22+7월!C22+8월!C22+9월!C22</f>
        <v>12</v>
      </c>
      <c r="J22" s="33">
        <f>D22+3월!E23+4월!D22+5월!D22+6월!D22+7월!D22+8월!D22+9월!D22</f>
        <v>6</v>
      </c>
      <c r="K22" s="33">
        <f>E22+3월!F23+4월!E22+5월!E22+6월!E22+7월!E22+8월!E22+9월!E22</f>
        <v>3</v>
      </c>
      <c r="L22" s="54">
        <f t="shared" si="1"/>
        <v>21</v>
      </c>
    </row>
    <row r="23" spans="1:12" ht="0.75" customHeight="1">
      <c r="A23" s="93" t="s">
        <v>446</v>
      </c>
      <c r="B23" s="94">
        <v>6</v>
      </c>
      <c r="C23" s="33"/>
      <c r="D23" s="33"/>
      <c r="E23" s="95"/>
      <c r="F23" s="96">
        <f t="shared" si="0"/>
        <v>0</v>
      </c>
      <c r="G23" s="93" t="s">
        <v>446</v>
      </c>
      <c r="H23" s="94">
        <v>6</v>
      </c>
      <c r="I23" s="33">
        <f>C23+3월!D24+4월!C23+5월!C23+6월!C23+7월!C23+8월!C23+9월!C23</f>
        <v>6</v>
      </c>
      <c r="J23" s="33">
        <f>D23+3월!E24+4월!D23+5월!D23+6월!D23+7월!D23+8월!D23+9월!D23</f>
        <v>5</v>
      </c>
      <c r="K23" s="33">
        <f>E23+3월!F24+4월!E23+5월!E23+6월!E23+7월!E23+8월!E23+9월!E23</f>
        <v>2</v>
      </c>
      <c r="L23" s="96">
        <f t="shared" si="1"/>
        <v>13</v>
      </c>
    </row>
    <row r="24" spans="1:12" ht="22.5">
      <c r="A24" s="53" t="s">
        <v>447</v>
      </c>
      <c r="B24" s="15">
        <v>5</v>
      </c>
      <c r="C24" s="33">
        <v>2</v>
      </c>
      <c r="D24" s="33"/>
      <c r="E24" s="33">
        <v>1</v>
      </c>
      <c r="F24" s="75">
        <f t="shared" si="0"/>
        <v>3</v>
      </c>
      <c r="G24" s="53" t="s">
        <v>447</v>
      </c>
      <c r="H24" s="15">
        <v>5</v>
      </c>
      <c r="I24" s="33">
        <f>C24+3월!D25+4월!C24+5월!C24+6월!C24+7월!C24+8월!C24+9월!C24</f>
        <v>11</v>
      </c>
      <c r="J24" s="33">
        <f>D24+3월!E25+4월!D24+5월!D24+6월!D24+7월!D24+8월!D24+9월!D24</f>
        <v>7</v>
      </c>
      <c r="K24" s="33">
        <f>E24+3월!F25+4월!E24+5월!E24+6월!E24+7월!E24+8월!E24+9월!E24</f>
        <v>4</v>
      </c>
      <c r="L24" s="54">
        <f t="shared" si="1"/>
        <v>22</v>
      </c>
    </row>
    <row r="25" spans="1:12" ht="0.75" customHeight="1">
      <c r="A25" s="93" t="s">
        <v>448</v>
      </c>
      <c r="B25" s="94">
        <v>5</v>
      </c>
      <c r="C25" s="33"/>
      <c r="D25" s="33"/>
      <c r="E25" s="95"/>
      <c r="F25" s="96">
        <f t="shared" si="0"/>
        <v>0</v>
      </c>
      <c r="G25" s="93" t="s">
        <v>448</v>
      </c>
      <c r="H25" s="94">
        <v>5</v>
      </c>
      <c r="I25" s="33">
        <f>C25+3월!D26+4월!C25+5월!C25+6월!C25+7월!C25+8월!C25+9월!C25</f>
        <v>1</v>
      </c>
      <c r="J25" s="33">
        <f>D25+3월!E26+4월!D25+5월!D25+6월!D25+7월!D25+8월!D25+9월!D25</f>
        <v>2</v>
      </c>
      <c r="K25" s="33">
        <f>E25+3월!F26+4월!E25+5월!E25+6월!E25+7월!E25+8월!E25+9월!E25</f>
        <v>1</v>
      </c>
      <c r="L25" s="96">
        <f t="shared" si="1"/>
        <v>4</v>
      </c>
    </row>
    <row r="26" spans="1:12" ht="22.5">
      <c r="A26" s="53" t="s">
        <v>449</v>
      </c>
      <c r="B26" s="15">
        <v>5</v>
      </c>
      <c r="C26" s="33"/>
      <c r="D26" s="33">
        <v>2</v>
      </c>
      <c r="E26" s="33"/>
      <c r="F26" s="75">
        <f t="shared" si="0"/>
        <v>2</v>
      </c>
      <c r="G26" s="53" t="s">
        <v>449</v>
      </c>
      <c r="H26" s="15">
        <v>5</v>
      </c>
      <c r="I26" s="33">
        <f>C26+3월!D27+4월!C26+5월!C26+6월!C26+7월!C26+8월!C26+9월!C26</f>
        <v>1</v>
      </c>
      <c r="J26" s="33">
        <f>D26+3월!E27+4월!D26+5월!D26+6월!D26+7월!D26+8월!D26+9월!D26</f>
        <v>16</v>
      </c>
      <c r="K26" s="33">
        <f>E26+3월!F27+4월!E26+5월!E26+6월!E26+7월!E26+8월!E26+9월!E26</f>
        <v>4</v>
      </c>
      <c r="L26" s="54">
        <f t="shared" si="1"/>
        <v>21</v>
      </c>
    </row>
    <row r="27" spans="1:12" ht="22.5">
      <c r="A27" s="53" t="s">
        <v>450</v>
      </c>
      <c r="B27" s="15">
        <v>5</v>
      </c>
      <c r="C27" s="33">
        <v>2</v>
      </c>
      <c r="D27" s="33"/>
      <c r="E27" s="33"/>
      <c r="F27" s="75">
        <f t="shared" si="0"/>
        <v>2</v>
      </c>
      <c r="G27" s="53" t="s">
        <v>450</v>
      </c>
      <c r="H27" s="15">
        <v>5</v>
      </c>
      <c r="I27" s="33">
        <f>C27+3월!D28+4월!C27+5월!C27+6월!C27+7월!C27+8월!C27+9월!C27</f>
        <v>12</v>
      </c>
      <c r="J27" s="33">
        <f>D27+3월!E28+4월!D27+5월!D27+6월!D27+7월!D27+8월!D27+9월!D27</f>
        <v>7</v>
      </c>
      <c r="K27" s="33">
        <f>E27+3월!F28+4월!E27+5월!E27+6월!E27+7월!E27+8월!E27+9월!E27</f>
        <v>3</v>
      </c>
      <c r="L27" s="54">
        <f t="shared" si="1"/>
        <v>22</v>
      </c>
    </row>
    <row r="28" spans="1:12" ht="22.5">
      <c r="A28" s="97" t="s">
        <v>451</v>
      </c>
      <c r="B28" s="15">
        <v>4</v>
      </c>
      <c r="C28" s="33">
        <v>1</v>
      </c>
      <c r="D28" s="33"/>
      <c r="E28" s="33">
        <v>1</v>
      </c>
      <c r="F28" s="75">
        <f t="shared" si="0"/>
        <v>2</v>
      </c>
      <c r="G28" s="53" t="s">
        <v>451</v>
      </c>
      <c r="H28" s="15">
        <v>4</v>
      </c>
      <c r="I28" s="33">
        <f>C28+3월!D29+4월!C28+5월!C28+6월!C28+7월!C28+8월!C28+9월!C28</f>
        <v>12</v>
      </c>
      <c r="J28" s="33">
        <f>D28+3월!E29+4월!D28+5월!D28+6월!D28+7월!D28+8월!D28+9월!D28</f>
        <v>7</v>
      </c>
      <c r="K28" s="33">
        <f>E28+3월!F29+4월!E28+5월!E28+6월!E28+7월!E28+8월!E28+9월!E28</f>
        <v>3</v>
      </c>
      <c r="L28" s="54">
        <f t="shared" si="1"/>
        <v>22</v>
      </c>
    </row>
    <row r="29" spans="1:12" ht="21.75" customHeight="1">
      <c r="A29" s="53" t="s">
        <v>452</v>
      </c>
      <c r="B29" s="15">
        <v>4</v>
      </c>
      <c r="C29" s="33">
        <v>1</v>
      </c>
      <c r="D29" s="33">
        <v>1</v>
      </c>
      <c r="E29" s="33">
        <v>1</v>
      </c>
      <c r="F29" s="75">
        <f t="shared" si="0"/>
        <v>3</v>
      </c>
      <c r="G29" s="53" t="s">
        <v>452</v>
      </c>
      <c r="H29" s="15">
        <v>4</v>
      </c>
      <c r="I29" s="33">
        <f>C29+3월!D30+4월!C29+5월!C29+6월!C29+7월!C29+8월!C29+9월!C29</f>
        <v>11</v>
      </c>
      <c r="J29" s="33">
        <f>D29+3월!E30+4월!D29+5월!D29+6월!D29+7월!D29+8월!D29+9월!D29</f>
        <v>7</v>
      </c>
      <c r="K29" s="33">
        <f>E29+3월!F30+4월!E29+5월!E29+6월!E29+7월!E29+8월!E29+9월!E29</f>
        <v>4</v>
      </c>
      <c r="L29" s="54">
        <f t="shared" si="1"/>
        <v>22</v>
      </c>
    </row>
    <row r="30" spans="1:13" ht="22.5" hidden="1">
      <c r="A30" s="93" t="s">
        <v>453</v>
      </c>
      <c r="B30" s="94">
        <v>4</v>
      </c>
      <c r="C30" s="95"/>
      <c r="D30" s="95"/>
      <c r="E30" s="95"/>
      <c r="F30" s="96">
        <f t="shared" si="0"/>
        <v>0</v>
      </c>
      <c r="G30" s="93" t="s">
        <v>453</v>
      </c>
      <c r="H30" s="94">
        <v>4</v>
      </c>
      <c r="I30" s="33">
        <f>C30+3월!D31+4월!C30+5월!C30+6월!C30+7월!C30+8월!C30+9월!C30</f>
        <v>4</v>
      </c>
      <c r="J30" s="33">
        <f>D30+3월!E31+4월!D30+5월!D30+6월!D30+7월!D30+8월!D30+9월!D30</f>
        <v>3</v>
      </c>
      <c r="K30" s="33">
        <f>E30+3월!F31+4월!E30+5월!E30+6월!E30+7월!E30+8월!E30+9월!E30</f>
        <v>2</v>
      </c>
      <c r="L30" s="96">
        <f t="shared" si="1"/>
        <v>9</v>
      </c>
      <c r="M30" s="92"/>
    </row>
    <row r="31" spans="1:12" ht="22.5">
      <c r="A31" s="53" t="s">
        <v>454</v>
      </c>
      <c r="B31" s="15">
        <v>4</v>
      </c>
      <c r="C31" s="33">
        <v>1</v>
      </c>
      <c r="D31" s="33">
        <v>1</v>
      </c>
      <c r="E31" s="33">
        <v>1</v>
      </c>
      <c r="F31" s="75">
        <f t="shared" si="0"/>
        <v>3</v>
      </c>
      <c r="G31" s="53" t="s">
        <v>454</v>
      </c>
      <c r="H31" s="15">
        <v>4</v>
      </c>
      <c r="I31" s="33">
        <f>C31+3월!D32+4월!C31+5월!C31+6월!C31+7월!C31+8월!C31+9월!C31</f>
        <v>10</v>
      </c>
      <c r="J31" s="33">
        <f>D31+3월!E32+4월!D31+5월!D31+6월!D31+7월!D31+8월!D31+9월!D31</f>
        <v>8</v>
      </c>
      <c r="K31" s="33">
        <f>E31+3월!F32+4월!E31+5월!E31+6월!E31+7월!E31+8월!E31+9월!E31</f>
        <v>4</v>
      </c>
      <c r="L31" s="54">
        <f t="shared" si="1"/>
        <v>22</v>
      </c>
    </row>
    <row r="32" spans="1:12" ht="22.5">
      <c r="A32" s="93" t="s">
        <v>455</v>
      </c>
      <c r="B32" s="15">
        <v>4</v>
      </c>
      <c r="C32" s="33">
        <v>1</v>
      </c>
      <c r="D32" s="33">
        <v>1</v>
      </c>
      <c r="E32" s="33">
        <v>1</v>
      </c>
      <c r="F32" s="75">
        <f t="shared" si="0"/>
        <v>3</v>
      </c>
      <c r="G32" s="53" t="s">
        <v>455</v>
      </c>
      <c r="H32" s="15">
        <v>4</v>
      </c>
      <c r="I32" s="33">
        <f>C32+3월!D33+4월!C32+5월!C32+6월!C32+7월!C32+8월!C32+9월!C32</f>
        <v>11</v>
      </c>
      <c r="J32" s="33">
        <f>D32+3월!E33+4월!D32+5월!D32+6월!D32+7월!D32+8월!D32+9월!D32</f>
        <v>7</v>
      </c>
      <c r="K32" s="33">
        <f>E32+3월!F33+4월!E32+5월!E32+6월!E32+7월!E32+8월!E32+9월!E32</f>
        <v>4</v>
      </c>
      <c r="L32" s="54">
        <f t="shared" si="1"/>
        <v>22</v>
      </c>
    </row>
    <row r="33" spans="1:12" ht="22.5">
      <c r="A33" s="53" t="s">
        <v>456</v>
      </c>
      <c r="B33" s="15">
        <v>4</v>
      </c>
      <c r="C33" s="33">
        <v>2</v>
      </c>
      <c r="D33" s="33"/>
      <c r="E33" s="33">
        <v>1</v>
      </c>
      <c r="F33" s="75">
        <f t="shared" si="0"/>
        <v>3</v>
      </c>
      <c r="G33" s="53" t="s">
        <v>456</v>
      </c>
      <c r="H33" s="15">
        <v>4</v>
      </c>
      <c r="I33" s="33">
        <f>C33+3월!D34+4월!C33+5월!C33+6월!C33+7월!C33+8월!C33+9월!C33</f>
        <v>10</v>
      </c>
      <c r="J33" s="33">
        <f>D33+3월!E34+4월!D33+5월!D33+6월!D33+7월!D33+8월!D33+9월!D33</f>
        <v>8</v>
      </c>
      <c r="K33" s="33">
        <f>E33+3월!F34+4월!E33+5월!E33+6월!E33+7월!E33+8월!E33+9월!E33</f>
        <v>4</v>
      </c>
      <c r="L33" s="54">
        <f t="shared" si="1"/>
        <v>22</v>
      </c>
    </row>
    <row r="34" spans="1:12" ht="21" customHeight="1">
      <c r="A34" s="45"/>
      <c r="B34" s="35" t="s">
        <v>440</v>
      </c>
      <c r="C34" s="34">
        <f>SUM(C18:C33)</f>
        <v>18</v>
      </c>
      <c r="D34" s="36">
        <f>SUM(D18:D33)</f>
        <v>8</v>
      </c>
      <c r="E34" s="34">
        <f>SUM(E18:E33)</f>
        <v>8</v>
      </c>
      <c r="F34" s="46"/>
      <c r="G34" s="45"/>
      <c r="H34" s="35" t="s">
        <v>440</v>
      </c>
      <c r="I34" s="34">
        <f>SUM(I18:I33)</f>
        <v>149</v>
      </c>
      <c r="J34" s="36">
        <f>SUM(J18:J33)</f>
        <v>111</v>
      </c>
      <c r="K34" s="34">
        <f>SUM(K18:K33)</f>
        <v>52</v>
      </c>
      <c r="L34" s="46"/>
    </row>
    <row r="35" spans="1:12" ht="21" customHeight="1" thickBot="1">
      <c r="A35" s="47"/>
      <c r="B35" s="48" t="s">
        <v>457</v>
      </c>
      <c r="C35" s="49">
        <f>C34+D34+E34</f>
        <v>34</v>
      </c>
      <c r="D35" s="50"/>
      <c r="E35" s="50"/>
      <c r="F35" s="51"/>
      <c r="G35" s="47"/>
      <c r="H35" s="48" t="s">
        <v>457</v>
      </c>
      <c r="I35" s="49">
        <f>I34+J34+K34</f>
        <v>312</v>
      </c>
      <c r="J35" s="50"/>
      <c r="K35" s="50"/>
      <c r="L35" s="51"/>
    </row>
  </sheetData>
  <sheetProtection/>
  <mergeCells count="3"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이천두</dc:creator>
  <cp:keywords/>
  <dc:description/>
  <cp:lastModifiedBy>거창군</cp:lastModifiedBy>
  <cp:lastPrinted>2010-11-27T01:51:43Z</cp:lastPrinted>
  <dcterms:created xsi:type="dcterms:W3CDTF">2009-09-22T11:33:23Z</dcterms:created>
  <dcterms:modified xsi:type="dcterms:W3CDTF">2010-11-27T02:00:12Z</dcterms:modified>
  <cp:category/>
  <cp:version/>
  <cp:contentType/>
  <cp:contentStatus/>
</cp:coreProperties>
</file>